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-GPBB" sheetId="1" r:id="rId1"/>
    <sheet name="F-GUPP" sheetId="2" r:id="rId2"/>
    <sheet name="F-GURQ" sheetId="3" r:id="rId3"/>
  </sheets>
  <calcPr calcId="125725"/>
</workbook>
</file>

<file path=xl/calcChain.xml><?xml version="1.0" encoding="utf-8"?>
<calcChain xmlns="http://schemas.openxmlformats.org/spreadsheetml/2006/main">
  <c r="B4" i="3"/>
  <c r="B9"/>
  <c r="B8"/>
  <c r="D8" s="1"/>
  <c r="B7"/>
  <c r="D7" s="1"/>
  <c r="B6"/>
  <c r="D6" s="1"/>
  <c r="D5"/>
  <c r="D3"/>
  <c r="D2"/>
  <c r="B5" i="2"/>
  <c r="D5" s="1"/>
  <c r="B5" i="1"/>
  <c r="B10"/>
  <c r="B10" i="2"/>
  <c r="B11"/>
  <c r="B9"/>
  <c r="D9" s="1"/>
  <c r="B8"/>
  <c r="D8" s="1"/>
  <c r="B7"/>
  <c r="D7" s="1"/>
  <c r="D6"/>
  <c r="D4"/>
  <c r="D3"/>
  <c r="D2"/>
  <c r="B9" i="1"/>
  <c r="D9" s="1"/>
  <c r="B7"/>
  <c r="D6"/>
  <c r="D7"/>
  <c r="B8"/>
  <c r="D8" s="1"/>
  <c r="B12"/>
  <c r="D4"/>
  <c r="D3"/>
  <c r="D2"/>
  <c r="D10" s="1"/>
  <c r="C10" s="1"/>
  <c r="B13" i="3" l="1"/>
  <c r="D9"/>
  <c r="B10"/>
  <c r="B12"/>
  <c r="B11"/>
  <c r="D10" i="2"/>
  <c r="C10" s="1"/>
  <c r="D4" i="3"/>
  <c r="D11" s="1"/>
  <c r="C9"/>
  <c r="B14" i="2"/>
  <c r="D14"/>
  <c r="D11"/>
  <c r="C11" s="1"/>
  <c r="B13"/>
  <c r="D13"/>
  <c r="B12"/>
  <c r="D12"/>
  <c r="B11" i="1"/>
  <c r="B14"/>
  <c r="B13"/>
  <c r="D5"/>
  <c r="D13" s="1"/>
  <c r="D13" i="3" l="1"/>
  <c r="D12"/>
  <c r="C13"/>
  <c r="C12"/>
  <c r="D10"/>
  <c r="C10" s="1"/>
  <c r="C11"/>
  <c r="C12" i="2"/>
  <c r="C13"/>
  <c r="C14"/>
  <c r="C13" i="1"/>
  <c r="D11"/>
  <c r="C11" s="1"/>
  <c r="D12"/>
  <c r="C12" s="1"/>
  <c r="D14"/>
  <c r="C14" s="1"/>
</calcChain>
</file>

<file path=xl/sharedStrings.xml><?xml version="1.0" encoding="utf-8"?>
<sst xmlns="http://schemas.openxmlformats.org/spreadsheetml/2006/main" count="54" uniqueCount="19">
  <si>
    <t>Masse (Kg)</t>
  </si>
  <si>
    <t>Bras de levier (M)</t>
  </si>
  <si>
    <t>Moment (M.Kg)</t>
  </si>
  <si>
    <t>Avion vide</t>
  </si>
  <si>
    <t>Places avant</t>
  </si>
  <si>
    <t>Places arrières</t>
  </si>
  <si>
    <t>Bagages</t>
  </si>
  <si>
    <t>F-GUPP</t>
  </si>
  <si>
    <t>F-GPBB</t>
  </si>
  <si>
    <t>F-GURQ</t>
  </si>
  <si>
    <t>Bloc départ</t>
  </si>
  <si>
    <t>Décollage</t>
  </si>
  <si>
    <t>Atterrissage</t>
  </si>
  <si>
    <t>Bloc arrivée</t>
  </si>
  <si>
    <t>Sans Carburant</t>
  </si>
  <si>
    <t>Essence = Qtité inutilisable comprise</t>
  </si>
  <si>
    <t>Carburant Nav = Qtité consommée pour la Navigation</t>
  </si>
  <si>
    <t>Avion à vide = Qtités huile et carburant inutilisable comprises</t>
  </si>
  <si>
    <t>Pour les cases concernant le carburant, le bras de levier est négatif (pris en compte) : -0,257</t>
  </si>
</sst>
</file>

<file path=xl/styles.xml><?xml version="1.0" encoding="utf-8"?>
<styleSheet xmlns="http://schemas.openxmlformats.org/spreadsheetml/2006/main">
  <numFmts count="9">
    <numFmt numFmtId="164" formatCode="0.000"/>
    <numFmt numFmtId="165" formatCode="[&gt;0]0.000;&quot;&quot;"/>
    <numFmt numFmtId="166" formatCode="[&gt;0]0.00;&quot;&quot;"/>
    <numFmt numFmtId="167" formatCode="[&gt;0]&quot;Essence &quot;0&quot; l&quot;;&quot;Essence&quot;"/>
    <numFmt numFmtId="168" formatCode="[&gt;0]0.0;&quot;&quot;"/>
    <numFmt numFmtId="169" formatCode="[&gt;0]&quot;Carburant Nav  &quot;0&quot;L&quot;;&quot;Carburant Nav&quot;"/>
    <numFmt numFmtId="170" formatCode="[&gt;0]&quot;Essence  &quot;0&quot;L&quot;;&quot;Essence&quot;"/>
    <numFmt numFmtId="171" formatCode="[&gt;0]&quot;Roulage départ  &quot;0&quot;L&quot;;&quot;Roulage départ&quot;"/>
    <numFmt numFmtId="172" formatCode="[&gt;0]&quot;Roulage arrivée  &quot;0&quot;L&quot;;&quot;Roulage arrivée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16"/>
      <name val="Arial"/>
    </font>
    <font>
      <sz val="10"/>
      <color indexed="8"/>
      <name val="Arial"/>
    </font>
    <font>
      <b/>
      <i/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rgb="FFC0C0C0"/>
        <bgColor indexed="24"/>
      </patternFill>
    </fill>
    <fill>
      <patternFill patternType="solid">
        <fgColor rgb="FFC0C0C0"/>
        <bgColor indexed="64"/>
      </patternFill>
    </fill>
    <fill>
      <patternFill patternType="solid">
        <fgColor theme="0" tint="-0.24994659260841701"/>
        <bgColor indexed="24"/>
      </patternFill>
    </fill>
  </fills>
  <borders count="27">
    <border>
      <left/>
      <right/>
      <top/>
      <bottom/>
      <diagonal/>
    </border>
    <border>
      <left style="thin">
        <color indexed="2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008080"/>
      </left>
      <right style="thin">
        <color rgb="FF008080"/>
      </right>
      <top style="medium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medium">
        <color rgb="FF008080"/>
      </top>
      <bottom style="thin">
        <color rgb="FF008080"/>
      </bottom>
      <diagonal/>
    </border>
    <border>
      <left style="thin">
        <color rgb="FF008080"/>
      </left>
      <right style="medium">
        <color rgb="FF008080"/>
      </right>
      <top style="medium">
        <color rgb="FF008080"/>
      </top>
      <bottom style="thin">
        <color rgb="FF008080"/>
      </bottom>
      <diagonal/>
    </border>
    <border>
      <left style="medium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medium">
        <color rgb="FF008080"/>
      </right>
      <top style="thin">
        <color rgb="FF008080"/>
      </top>
      <bottom style="thin">
        <color rgb="FF008080"/>
      </bottom>
      <diagonal/>
    </border>
    <border>
      <left style="medium">
        <color rgb="FF008080"/>
      </left>
      <right style="thin">
        <color rgb="FF008080"/>
      </right>
      <top style="thin">
        <color rgb="FF008080"/>
      </top>
      <bottom style="medium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medium">
        <color rgb="FF008080"/>
      </bottom>
      <diagonal/>
    </border>
    <border>
      <left style="thin">
        <color rgb="FF008080"/>
      </left>
      <right style="medium">
        <color rgb="FF008080"/>
      </right>
      <top style="thin">
        <color rgb="FF008080"/>
      </top>
      <bottom style="medium">
        <color rgb="FF00808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theme="1"/>
      </top>
      <bottom style="medium">
        <color rgb="FF00808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Border="1" applyAlignment="1" applyProtection="1">
      <alignment horizontal="center" wrapText="1"/>
    </xf>
    <xf numFmtId="166" fontId="3" fillId="0" borderId="0" xfId="0" applyNumberFormat="1" applyFont="1" applyFill="1" applyBorder="1" applyAlignment="1" applyProtection="1"/>
    <xf numFmtId="0" fontId="0" fillId="0" borderId="0" xfId="0" applyFill="1"/>
    <xf numFmtId="0" fontId="3" fillId="0" borderId="5" xfId="0" applyFont="1" applyFill="1" applyBorder="1" applyAlignment="1" applyProtection="1">
      <alignment horizontal="left"/>
    </xf>
    <xf numFmtId="168" fontId="3" fillId="0" borderId="6" xfId="0" applyNumberFormat="1" applyFont="1" applyFill="1" applyBorder="1" applyAlignment="1" applyProtection="1"/>
    <xf numFmtId="165" fontId="3" fillId="0" borderId="6" xfId="0" applyNumberFormat="1" applyFont="1" applyFill="1" applyBorder="1" applyAlignment="1" applyProtection="1"/>
    <xf numFmtId="166" fontId="3" fillId="0" borderId="7" xfId="0" applyNumberFormat="1" applyFont="1" applyFill="1" applyBorder="1" applyAlignment="1" applyProtection="1"/>
    <xf numFmtId="0" fontId="3" fillId="2" borderId="5" xfId="0" applyFont="1" applyFill="1" applyBorder="1" applyAlignment="1" applyProtection="1">
      <alignment horizontal="left"/>
    </xf>
    <xf numFmtId="168" fontId="3" fillId="2" borderId="6" xfId="0" applyNumberFormat="1" applyFont="1" applyFill="1" applyBorder="1" applyAlignment="1" applyProtection="1"/>
    <xf numFmtId="165" fontId="3" fillId="2" borderId="6" xfId="0" applyNumberFormat="1" applyFont="1" applyFill="1" applyBorder="1" applyAlignment="1" applyProtection="1"/>
    <xf numFmtId="166" fontId="3" fillId="2" borderId="7" xfId="0" applyNumberFormat="1" applyFont="1" applyFill="1" applyBorder="1" applyAlignment="1" applyProtection="1"/>
    <xf numFmtId="168" fontId="3" fillId="4" borderId="6" xfId="0" applyNumberFormat="1" applyFont="1" applyFill="1" applyBorder="1" applyAlignment="1" applyProtection="1"/>
    <xf numFmtId="165" fontId="3" fillId="4" borderId="6" xfId="0" applyNumberFormat="1" applyFont="1" applyFill="1" applyBorder="1" applyAlignment="1" applyProtection="1"/>
    <xf numFmtId="166" fontId="3" fillId="4" borderId="7" xfId="0" applyNumberFormat="1" applyFont="1" applyFill="1" applyBorder="1" applyAlignment="1" applyProtection="1"/>
    <xf numFmtId="0" fontId="2" fillId="2" borderId="12" xfId="0" applyFont="1" applyFill="1" applyBorder="1" applyAlignment="1" applyProtection="1">
      <alignment horizontal="center" wrapText="1"/>
    </xf>
    <xf numFmtId="0" fontId="2" fillId="2" borderId="13" xfId="0" applyFont="1" applyFill="1" applyBorder="1" applyAlignment="1" applyProtection="1">
      <alignment horizontal="center" wrapText="1"/>
    </xf>
    <xf numFmtId="167" fontId="3" fillId="0" borderId="5" xfId="0" applyNumberFormat="1" applyFont="1" applyFill="1" applyBorder="1" applyAlignment="1" applyProtection="1">
      <alignment horizontal="left"/>
    </xf>
    <xf numFmtId="166" fontId="6" fillId="4" borderId="10" xfId="0" applyNumberFormat="1" applyFont="1" applyFill="1" applyBorder="1" applyAlignment="1" applyProtection="1"/>
    <xf numFmtId="170" fontId="3" fillId="4" borderId="5" xfId="0" applyNumberFormat="1" applyFont="1" applyFill="1" applyBorder="1" applyAlignment="1" applyProtection="1">
      <alignment horizontal="left"/>
    </xf>
    <xf numFmtId="165" fontId="3" fillId="4" borderId="9" xfId="0" applyNumberFormat="1" applyFont="1" applyFill="1" applyBorder="1" applyAlignment="1" applyProtection="1"/>
    <xf numFmtId="168" fontId="3" fillId="5" borderId="6" xfId="0" applyNumberFormat="1" applyFont="1" applyFill="1" applyBorder="1" applyAlignment="1" applyProtection="1"/>
    <xf numFmtId="168" fontId="3" fillId="5" borderId="9" xfId="0" applyNumberFormat="1" applyFont="1" applyFill="1" applyBorder="1" applyAlignment="1" applyProtection="1"/>
    <xf numFmtId="169" fontId="3" fillId="0" borderId="5" xfId="0" applyNumberFormat="1" applyFont="1" applyFill="1" applyBorder="1" applyAlignment="1" applyProtection="1">
      <alignment horizontal="left"/>
    </xf>
    <xf numFmtId="0" fontId="5" fillId="6" borderId="14" xfId="0" applyFont="1" applyFill="1" applyBorder="1" applyAlignment="1" applyProtection="1">
      <alignment horizontal="left"/>
    </xf>
    <xf numFmtId="165" fontId="5" fillId="6" borderId="15" xfId="0" applyNumberFormat="1" applyFont="1" applyFill="1" applyBorder="1" applyAlignment="1" applyProtection="1"/>
    <xf numFmtId="0" fontId="1" fillId="0" borderId="17" xfId="0" applyFont="1" applyFill="1" applyBorder="1"/>
    <xf numFmtId="168" fontId="5" fillId="0" borderId="18" xfId="0" applyNumberFormat="1" applyFont="1" applyFill="1" applyBorder="1" applyAlignment="1" applyProtection="1"/>
    <xf numFmtId="165" fontId="5" fillId="0" borderId="18" xfId="0" applyNumberFormat="1" applyFont="1" applyFill="1" applyBorder="1" applyAlignment="1" applyProtection="1"/>
    <xf numFmtId="166" fontId="5" fillId="0" borderId="19" xfId="0" applyNumberFormat="1" applyFont="1" applyFill="1" applyBorder="1" applyAlignment="1" applyProtection="1"/>
    <xf numFmtId="0" fontId="5" fillId="6" borderId="17" xfId="0" applyFont="1" applyFill="1" applyBorder="1" applyAlignment="1" applyProtection="1">
      <alignment horizontal="left"/>
    </xf>
    <xf numFmtId="168" fontId="5" fillId="6" borderId="18" xfId="0" applyNumberFormat="1" applyFont="1" applyFill="1" applyBorder="1" applyAlignment="1" applyProtection="1"/>
    <xf numFmtId="165" fontId="5" fillId="6" borderId="18" xfId="0" applyNumberFormat="1" applyFont="1" applyFill="1" applyBorder="1" applyAlignment="1" applyProtection="1"/>
    <xf numFmtId="166" fontId="5" fillId="6" borderId="19" xfId="0" applyNumberFormat="1" applyFont="1" applyFill="1" applyBorder="1" applyAlignment="1" applyProtection="1"/>
    <xf numFmtId="0" fontId="1" fillId="0" borderId="20" xfId="0" applyFont="1" applyFill="1" applyBorder="1"/>
    <xf numFmtId="165" fontId="5" fillId="0" borderId="21" xfId="0" applyNumberFormat="1" applyFont="1" applyFill="1" applyBorder="1" applyAlignment="1" applyProtection="1"/>
    <xf numFmtId="168" fontId="7" fillId="6" borderId="15" xfId="0" applyNumberFormat="1" applyFont="1" applyFill="1" applyBorder="1" applyAlignment="1" applyProtection="1"/>
    <xf numFmtId="166" fontId="7" fillId="6" borderId="16" xfId="0" applyNumberFormat="1" applyFont="1" applyFill="1" applyBorder="1" applyAlignment="1" applyProtection="1"/>
    <xf numFmtId="168" fontId="7" fillId="0" borderId="21" xfId="0" applyNumberFormat="1" applyFont="1" applyFill="1" applyBorder="1" applyAlignment="1" applyProtection="1"/>
    <xf numFmtId="166" fontId="7" fillId="0" borderId="22" xfId="0" applyNumberFormat="1" applyFont="1" applyFill="1" applyBorder="1" applyAlignment="1" applyProtection="1"/>
    <xf numFmtId="164" fontId="4" fillId="2" borderId="1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/>
    <xf numFmtId="0" fontId="3" fillId="2" borderId="23" xfId="0" applyFont="1" applyFill="1" applyBorder="1" applyAlignment="1"/>
    <xf numFmtId="0" fontId="3" fillId="3" borderId="3" xfId="0" applyFont="1" applyFill="1" applyBorder="1" applyAlignment="1"/>
    <xf numFmtId="0" fontId="3" fillId="3" borderId="23" xfId="0" applyFont="1" applyFill="1" applyBorder="1" applyAlignment="1"/>
    <xf numFmtId="0" fontId="3" fillId="2" borderId="4" xfId="0" applyFont="1" applyFill="1" applyBorder="1" applyAlignment="1"/>
    <xf numFmtId="0" fontId="3" fillId="2" borderId="24" xfId="0" applyFont="1" applyFill="1" applyBorder="1" applyAlignment="1"/>
    <xf numFmtId="0" fontId="2" fillId="2" borderId="2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165" fontId="8" fillId="0" borderId="26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/>
    </xf>
    <xf numFmtId="168" fontId="8" fillId="0" borderId="0" xfId="0" applyNumberFormat="1" applyFont="1" applyFill="1" applyBorder="1" applyAlignment="1" applyProtection="1"/>
    <xf numFmtId="170" fontId="3" fillId="0" borderId="5" xfId="0" applyNumberFormat="1" applyFont="1" applyFill="1" applyBorder="1" applyAlignment="1" applyProtection="1">
      <alignment horizontal="left"/>
    </xf>
    <xf numFmtId="167" fontId="3" fillId="5" borderId="5" xfId="0" applyNumberFormat="1" applyFont="1" applyFill="1" applyBorder="1" applyAlignment="1" applyProtection="1">
      <alignment horizontal="left"/>
    </xf>
    <xf numFmtId="165" fontId="3" fillId="5" borderId="6" xfId="0" applyNumberFormat="1" applyFont="1" applyFill="1" applyBorder="1" applyAlignment="1" applyProtection="1"/>
    <xf numFmtId="166" fontId="3" fillId="5" borderId="7" xfId="0" applyNumberFormat="1" applyFont="1" applyFill="1" applyBorder="1" applyAlignment="1" applyProtection="1"/>
    <xf numFmtId="169" fontId="3" fillId="5" borderId="5" xfId="0" applyNumberFormat="1" applyFont="1" applyFill="1" applyBorder="1" applyAlignment="1" applyProtection="1">
      <alignment horizontal="left"/>
    </xf>
    <xf numFmtId="168" fontId="3" fillId="0" borderId="9" xfId="0" applyNumberFormat="1" applyFont="1" applyFill="1" applyBorder="1" applyAlignment="1" applyProtection="1"/>
    <xf numFmtId="166" fontId="6" fillId="0" borderId="10" xfId="0" applyNumberFormat="1" applyFont="1" applyFill="1" applyBorder="1" applyAlignment="1" applyProtection="1"/>
    <xf numFmtId="171" fontId="3" fillId="0" borderId="5" xfId="0" applyNumberFormat="1" applyFont="1" applyFill="1" applyBorder="1" applyAlignment="1" applyProtection="1">
      <alignment horizontal="left"/>
    </xf>
    <xf numFmtId="172" fontId="6" fillId="0" borderId="8" xfId="0" applyNumberFormat="1" applyFont="1" applyFill="1" applyBorder="1" applyAlignment="1" applyProtection="1">
      <alignment horizontal="left"/>
    </xf>
    <xf numFmtId="171" fontId="3" fillId="5" borderId="5" xfId="0" applyNumberFormat="1" applyFont="1" applyFill="1" applyBorder="1" applyAlignment="1" applyProtection="1">
      <alignment horizontal="left"/>
    </xf>
    <xf numFmtId="172" fontId="6" fillId="4" borderId="8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  <color rgb="FF00808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9714285714286"/>
          <c:y val="5.4687500000000014E-2"/>
          <c:w val="0.85371428571428576"/>
          <c:h val="0.791015625"/>
        </c:manualLayout>
      </c:layout>
      <c:scatterChart>
        <c:scatterStyle val="lineMarker"/>
        <c:ser>
          <c:idx val="0"/>
          <c:order val="0"/>
          <c:tx>
            <c:v>Série1</c:v>
          </c:tx>
          <c:spPr>
            <a:ln w="38100">
              <a:solidFill>
                <a:srgbClr val="0000FF"/>
              </a:solidFill>
              <a:headEnd type="none"/>
              <a:tailEnd type="none"/>
            </a:ln>
          </c:spPr>
          <c:marker>
            <c:symbol val="none"/>
          </c:marker>
          <c:xVal>
            <c:numRef>
              <c:f>'F-GPBB'!$I$2:$I$6</c:f>
              <c:numCache>
                <c:formatCode>General</c:formatCode>
                <c:ptCount val="5"/>
                <c:pt idx="0">
                  <c:v>2.0830000000000002</c:v>
                </c:pt>
                <c:pt idx="1">
                  <c:v>2.0830000000000002</c:v>
                </c:pt>
                <c:pt idx="2">
                  <c:v>2.2610000000000001</c:v>
                </c:pt>
                <c:pt idx="3">
                  <c:v>2.3620000000000001</c:v>
                </c:pt>
                <c:pt idx="4">
                  <c:v>2.3620000000000001</c:v>
                </c:pt>
              </c:numCache>
            </c:numRef>
          </c:xVal>
          <c:yVal>
            <c:numRef>
              <c:f>'F-GPBB'!$H$2:$H$6</c:f>
              <c:numCache>
                <c:formatCode>General</c:formatCode>
                <c:ptCount val="5"/>
                <c:pt idx="0">
                  <c:v>825</c:v>
                </c:pt>
                <c:pt idx="1">
                  <c:v>930</c:v>
                </c:pt>
                <c:pt idx="2">
                  <c:v>1157</c:v>
                </c:pt>
                <c:pt idx="3">
                  <c:v>1157</c:v>
                </c:pt>
                <c:pt idx="4">
                  <c:v>825</c:v>
                </c:pt>
              </c:numCache>
            </c:numRef>
          </c:yVal>
        </c:ser>
        <c:ser>
          <c:idx val="1"/>
          <c:order val="1"/>
          <c:tx>
            <c:v>Série 2</c:v>
          </c:tx>
          <c:spPr>
            <a:ln w="38100">
              <a:solidFill>
                <a:srgbClr val="FF0000"/>
              </a:solidFill>
              <a:headEnd type="stealth"/>
              <a:tailEnd type="stealth"/>
            </a:ln>
          </c:spPr>
          <c:marker>
            <c:symbol val="none"/>
          </c:marker>
          <c:xVal>
            <c:numRef>
              <c:f>('F-GPBB'!$C$11,'F-GPBB'!$C$14)</c:f>
              <c:numCache>
                <c:formatCode>[&gt;0]0.000;""</c:formatCode>
                <c:ptCount val="2"/>
                <c:pt idx="0">
                  <c:v>2.2360815089229025</c:v>
                </c:pt>
                <c:pt idx="1">
                  <c:v>2.2252526769291605</c:v>
                </c:pt>
              </c:numCache>
            </c:numRef>
          </c:xVal>
          <c:yVal>
            <c:numRef>
              <c:f>('F-GPBB'!$B$11,'F-GPBB'!$B$14)</c:f>
              <c:numCache>
                <c:formatCode>[&gt;0]0.0;""</c:formatCode>
                <c:ptCount val="2"/>
                <c:pt idx="0">
                  <c:v>1073.5519999999999</c:v>
                </c:pt>
                <c:pt idx="1">
                  <c:v>1011.6319999999998</c:v>
                </c:pt>
              </c:numCache>
            </c:numRef>
          </c:yVal>
        </c:ser>
        <c:ser>
          <c:idx val="2"/>
          <c:order val="2"/>
          <c:tx>
            <c:v>Série 3</c:v>
          </c:tx>
          <c:spPr>
            <a:ln>
              <a:solidFill>
                <a:srgbClr val="FF0000"/>
              </a:solidFill>
              <a:prstDash val="sysDot"/>
              <a:tailEnd type="stealth"/>
            </a:ln>
          </c:spPr>
          <c:marker>
            <c:symbol val="none"/>
          </c:marker>
          <c:xVal>
            <c:numRef>
              <c:f>('F-GPBB'!$C$14,'F-GPBB'!$C$10)</c:f>
              <c:numCache>
                <c:formatCode>[&gt;0]0.000;""</c:formatCode>
                <c:ptCount val="2"/>
                <c:pt idx="0">
                  <c:v>2.2252526769291605</c:v>
                </c:pt>
                <c:pt idx="1">
                  <c:v>2.2115456088960541</c:v>
                </c:pt>
              </c:numCache>
            </c:numRef>
          </c:xVal>
          <c:yVal>
            <c:numRef>
              <c:f>('F-GPBB'!$B$14,'F-GPBB'!$B$10)</c:f>
              <c:numCache>
                <c:formatCode>[&gt;0]0.0;""</c:formatCode>
                <c:ptCount val="2"/>
                <c:pt idx="0">
                  <c:v>1011.6319999999998</c:v>
                </c:pt>
                <c:pt idx="1">
                  <c:v>942.8</c:v>
                </c:pt>
              </c:numCache>
            </c:numRef>
          </c:yVal>
        </c:ser>
        <c:axId val="150870272"/>
        <c:axId val="150893312"/>
      </c:scatterChart>
      <c:valAx>
        <c:axId val="150870272"/>
        <c:scaling>
          <c:orientation val="minMax"/>
          <c:max val="2.4"/>
          <c:min val="2.0499999999999998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(CG)</a:t>
                </a:r>
              </a:p>
            </c:rich>
          </c:tx>
          <c:layout>
            <c:manualLayout>
              <c:xMode val="edge"/>
              <c:yMode val="edge"/>
              <c:x val="0.47655701428582598"/>
              <c:y val="0.916015547807766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893312"/>
        <c:crossesAt val="650"/>
        <c:crossBetween val="midCat"/>
      </c:valAx>
      <c:valAx>
        <c:axId val="150893312"/>
        <c:scaling>
          <c:orientation val="minMax"/>
          <c:max val="1175"/>
          <c:min val="82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</a:t>
                </a:r>
              </a:p>
            </c:rich>
          </c:tx>
          <c:layout>
            <c:manualLayout>
              <c:xMode val="edge"/>
              <c:yMode val="edge"/>
              <c:x val="1.8285714285714322E-2"/>
              <c:y val="0.400390625000000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870272"/>
        <c:crossesAt val="2.0499999999999998"/>
        <c:crossBetween val="midCat"/>
        <c:minorUnit val="2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971428571428606"/>
          <c:y val="5.4687500000000014E-2"/>
          <c:w val="0.85371428571428576"/>
          <c:h val="0.791015625"/>
        </c:manualLayout>
      </c:layout>
      <c:scatterChart>
        <c:scatterStyle val="lineMarker"/>
        <c:ser>
          <c:idx val="0"/>
          <c:order val="0"/>
          <c:tx>
            <c:v>Série1</c:v>
          </c:tx>
          <c:spPr>
            <a:ln w="38100">
              <a:solidFill>
                <a:srgbClr val="0000FF"/>
              </a:solidFill>
              <a:headEnd type="none"/>
              <a:tailEnd type="none"/>
            </a:ln>
          </c:spPr>
          <c:marker>
            <c:symbol val="none"/>
          </c:marker>
          <c:xVal>
            <c:numRef>
              <c:f>'F-GUPP'!$I$2:$I$6</c:f>
              <c:numCache>
                <c:formatCode>General</c:formatCode>
                <c:ptCount val="5"/>
                <c:pt idx="0">
                  <c:v>2.1080000000000001</c:v>
                </c:pt>
                <c:pt idx="1">
                  <c:v>2.1080000000000001</c:v>
                </c:pt>
                <c:pt idx="2">
                  <c:v>2.2349999999999999</c:v>
                </c:pt>
                <c:pt idx="3">
                  <c:v>2.3620000000000001</c:v>
                </c:pt>
                <c:pt idx="4">
                  <c:v>2.3620000000000001</c:v>
                </c:pt>
              </c:numCache>
            </c:numRef>
          </c:xVal>
          <c:yVal>
            <c:numRef>
              <c:f>'F-GUPP'!$H$2:$H$6</c:f>
              <c:numCache>
                <c:formatCode>General</c:formatCode>
                <c:ptCount val="5"/>
                <c:pt idx="0">
                  <c:v>750</c:v>
                </c:pt>
                <c:pt idx="1">
                  <c:v>930</c:v>
                </c:pt>
                <c:pt idx="2">
                  <c:v>1107</c:v>
                </c:pt>
                <c:pt idx="3">
                  <c:v>1107</c:v>
                </c:pt>
                <c:pt idx="4">
                  <c:v>750</c:v>
                </c:pt>
              </c:numCache>
            </c:numRef>
          </c:yVal>
        </c:ser>
        <c:ser>
          <c:idx val="1"/>
          <c:order val="1"/>
          <c:tx>
            <c:v>Série 2</c:v>
          </c:tx>
          <c:spPr>
            <a:ln w="38100">
              <a:solidFill>
                <a:srgbClr val="FF0000"/>
              </a:solidFill>
              <a:headEnd type="stealth"/>
              <a:tailEnd type="stealth"/>
            </a:ln>
          </c:spPr>
          <c:marker>
            <c:symbol val="none"/>
          </c:marker>
          <c:xVal>
            <c:numRef>
              <c:f>('F-GUPP'!$C$11,'F-GUPP'!$C$14)</c:f>
              <c:numCache>
                <c:formatCode>[&gt;0]0.000;""</c:formatCode>
                <c:ptCount val="2"/>
                <c:pt idx="0">
                  <c:v>2.2130322980142592</c:v>
                </c:pt>
                <c:pt idx="1">
                  <c:v>2.2030886531819784</c:v>
                </c:pt>
              </c:numCache>
            </c:numRef>
          </c:xVal>
          <c:yVal>
            <c:numRef>
              <c:f>('F-GUPP'!$B$11,'F-GUPP'!$B$14)</c:f>
              <c:numCache>
                <c:formatCode>[&gt;0]0.0;""</c:formatCode>
                <c:ptCount val="2"/>
                <c:pt idx="0">
                  <c:v>1003.1519999999999</c:v>
                </c:pt>
                <c:pt idx="1">
                  <c:v>955.63199999999995</c:v>
                </c:pt>
              </c:numCache>
            </c:numRef>
          </c:yVal>
        </c:ser>
        <c:ser>
          <c:idx val="2"/>
          <c:order val="2"/>
          <c:tx>
            <c:v>Série 3</c:v>
          </c:tx>
          <c:spPr>
            <a:ln>
              <a:solidFill>
                <a:srgbClr val="FF0000"/>
              </a:solidFill>
              <a:prstDash val="sysDot"/>
              <a:tailEnd type="stealth"/>
            </a:ln>
          </c:spPr>
          <c:marker>
            <c:symbol val="none"/>
          </c:marker>
          <c:xVal>
            <c:numRef>
              <c:f>('F-GUPP'!$C$14,'F-GUPP'!$C$10)</c:f>
              <c:numCache>
                <c:formatCode>[&gt;0]0.000;""</c:formatCode>
                <c:ptCount val="2"/>
                <c:pt idx="0">
                  <c:v>2.2030886531819784</c:v>
                </c:pt>
                <c:pt idx="1">
                  <c:v>2.1830618980027512</c:v>
                </c:pt>
              </c:numCache>
            </c:numRef>
          </c:xVal>
          <c:yVal>
            <c:numRef>
              <c:f>('F-GUPP'!$B$14,'F-GUPP'!$B$10)</c:f>
              <c:numCache>
                <c:formatCode>[&gt;0]0.0;""</c:formatCode>
                <c:ptCount val="2"/>
                <c:pt idx="0">
                  <c:v>955.63199999999995</c:v>
                </c:pt>
                <c:pt idx="1">
                  <c:v>872.4</c:v>
                </c:pt>
              </c:numCache>
            </c:numRef>
          </c:yVal>
        </c:ser>
        <c:axId val="151091072"/>
        <c:axId val="151093248"/>
      </c:scatterChart>
      <c:valAx>
        <c:axId val="151091072"/>
        <c:scaling>
          <c:orientation val="minMax"/>
          <c:max val="2.4"/>
          <c:min val="2.0499999999999998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(CG)</a:t>
                </a:r>
              </a:p>
            </c:rich>
          </c:tx>
          <c:layout>
            <c:manualLayout>
              <c:xMode val="edge"/>
              <c:yMode val="edge"/>
              <c:x val="0.47655701428582598"/>
              <c:y val="0.916015547807766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1093248"/>
        <c:crossesAt val="650"/>
        <c:crossBetween val="midCat"/>
      </c:valAx>
      <c:valAx>
        <c:axId val="151093248"/>
        <c:scaling>
          <c:orientation val="minMax"/>
          <c:max val="1125"/>
          <c:min val="7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</a:t>
                </a:r>
              </a:p>
            </c:rich>
          </c:tx>
          <c:layout>
            <c:manualLayout>
              <c:xMode val="edge"/>
              <c:yMode val="edge"/>
              <c:x val="1.8285714285714329E-2"/>
              <c:y val="0.400390625000000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1091072"/>
        <c:crossesAt val="2.0499999999999998"/>
        <c:crossBetween val="midCat"/>
        <c:minorUnit val="2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971428571428611"/>
          <c:y val="5.4687500000000014E-2"/>
          <c:w val="0.85371428571428576"/>
          <c:h val="0.791015625"/>
        </c:manualLayout>
      </c:layout>
      <c:scatterChart>
        <c:scatterStyle val="lineMarker"/>
        <c:ser>
          <c:idx val="0"/>
          <c:order val="0"/>
          <c:tx>
            <c:v>Série1</c:v>
          </c:tx>
          <c:spPr>
            <a:ln w="38100">
              <a:solidFill>
                <a:srgbClr val="0000FF"/>
              </a:solidFill>
              <a:headEnd type="none"/>
              <a:tailEnd type="none"/>
            </a:ln>
          </c:spPr>
          <c:marker>
            <c:symbol val="none"/>
          </c:marker>
          <c:xVal>
            <c:numRef>
              <c:f>'F-GURQ'!$I$2:$I$6</c:f>
              <c:numCache>
                <c:formatCode>General</c:formatCode>
                <c:ptCount val="5"/>
                <c:pt idx="0">
                  <c:v>0.22900000000000001</c:v>
                </c:pt>
                <c:pt idx="1">
                  <c:v>0.22900000000000001</c:v>
                </c:pt>
                <c:pt idx="2">
                  <c:v>0.30499999999999999</c:v>
                </c:pt>
                <c:pt idx="3">
                  <c:v>0.39400000000000002</c:v>
                </c:pt>
                <c:pt idx="4">
                  <c:v>0.39400000000000002</c:v>
                </c:pt>
              </c:numCache>
            </c:numRef>
          </c:xVal>
          <c:yVal>
            <c:numRef>
              <c:f>'F-GURQ'!$H$2:$H$6</c:f>
              <c:numCache>
                <c:formatCode>General</c:formatCode>
                <c:ptCount val="5"/>
                <c:pt idx="0">
                  <c:v>420</c:v>
                </c:pt>
                <c:pt idx="1">
                  <c:v>450</c:v>
                </c:pt>
                <c:pt idx="2">
                  <c:v>582</c:v>
                </c:pt>
                <c:pt idx="3">
                  <c:v>582</c:v>
                </c:pt>
                <c:pt idx="4">
                  <c:v>420</c:v>
                </c:pt>
              </c:numCache>
            </c:numRef>
          </c:yVal>
        </c:ser>
        <c:ser>
          <c:idx val="1"/>
          <c:order val="1"/>
          <c:tx>
            <c:v>Série 2</c:v>
          </c:tx>
          <c:spPr>
            <a:ln w="38100">
              <a:solidFill>
                <a:srgbClr val="FF0000"/>
              </a:solidFill>
              <a:headEnd type="stealth"/>
              <a:tailEnd type="stealth"/>
            </a:ln>
          </c:spPr>
          <c:marker>
            <c:symbol val="none"/>
          </c:marker>
          <c:xVal>
            <c:numRef>
              <c:f>('F-GURQ'!$C$10,'F-GURQ'!$C$13)</c:f>
              <c:numCache>
                <c:formatCode>[&gt;0]0.000;""</c:formatCode>
                <c:ptCount val="2"/>
                <c:pt idx="0">
                  <c:v>0.31969361046959199</c:v>
                </c:pt>
                <c:pt idx="1">
                  <c:v>0.36844353997077856</c:v>
                </c:pt>
              </c:numCache>
            </c:numRef>
          </c:xVal>
          <c:yVal>
            <c:numRef>
              <c:f>('F-GURQ'!$B$10,'F-GURQ'!$B$13)</c:f>
              <c:numCache>
                <c:formatCode>[&gt;0]0.0;""</c:formatCode>
                <c:ptCount val="2"/>
                <c:pt idx="0">
                  <c:v>581.952</c:v>
                </c:pt>
                <c:pt idx="1">
                  <c:v>536.59199999999987</c:v>
                </c:pt>
              </c:numCache>
            </c:numRef>
          </c:yVal>
        </c:ser>
        <c:ser>
          <c:idx val="2"/>
          <c:order val="2"/>
          <c:tx>
            <c:v>Série 3</c:v>
          </c:tx>
          <c:spPr>
            <a:ln>
              <a:solidFill>
                <a:srgbClr val="FF0000"/>
              </a:solidFill>
              <a:prstDash val="sysDot"/>
              <a:tailEnd type="stealth"/>
            </a:ln>
          </c:spPr>
          <c:marker>
            <c:symbol val="none"/>
          </c:marker>
          <c:xVal>
            <c:numRef>
              <c:f>('F-GURQ'!$C$13,'F-GURQ'!$C$9)</c:f>
              <c:numCache>
                <c:formatCode>[&gt;0]0.000;""</c:formatCode>
                <c:ptCount val="2"/>
                <c:pt idx="0">
                  <c:v>0.36844353997077856</c:v>
                </c:pt>
                <c:pt idx="1">
                  <c:v>0.37147940074906366</c:v>
                </c:pt>
              </c:numCache>
            </c:numRef>
          </c:xVal>
          <c:yVal>
            <c:numRef>
              <c:f>('F-GURQ'!$B$13,'F-GURQ'!$B$9)</c:f>
              <c:numCache>
                <c:formatCode>[&gt;0]0.0;""</c:formatCode>
                <c:ptCount val="2"/>
                <c:pt idx="0">
                  <c:v>536.59199999999987</c:v>
                </c:pt>
                <c:pt idx="1">
                  <c:v>534</c:v>
                </c:pt>
              </c:numCache>
            </c:numRef>
          </c:yVal>
        </c:ser>
        <c:axId val="150451328"/>
        <c:axId val="150453248"/>
      </c:scatterChart>
      <c:valAx>
        <c:axId val="150451328"/>
        <c:scaling>
          <c:orientation val="minMax"/>
          <c:max val="0.4"/>
          <c:min val="0.2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(CG)</a:t>
                </a:r>
              </a:p>
            </c:rich>
          </c:tx>
          <c:layout>
            <c:manualLayout>
              <c:xMode val="edge"/>
              <c:yMode val="edge"/>
              <c:x val="0.47655701428582598"/>
              <c:y val="0.916015547807766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453248"/>
        <c:crossesAt val="420"/>
        <c:crossBetween val="midCat"/>
      </c:valAx>
      <c:valAx>
        <c:axId val="150453248"/>
        <c:scaling>
          <c:orientation val="minMax"/>
          <c:max val="590"/>
          <c:min val="4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</a:t>
                </a:r>
              </a:p>
            </c:rich>
          </c:tx>
          <c:layout>
            <c:manualLayout>
              <c:xMode val="edge"/>
              <c:yMode val="edge"/>
              <c:x val="1.8285714285714336E-2"/>
              <c:y val="0.400390625000000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451328"/>
        <c:crossesAt val="0.22"/>
        <c:crossBetween val="midCat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0</xdr:rowOff>
    </xdr:from>
    <xdr:to>
      <xdr:col>9</xdr:col>
      <xdr:colOff>1</xdr:colOff>
      <xdr:row>47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0</xdr:rowOff>
    </xdr:from>
    <xdr:to>
      <xdr:col>9</xdr:col>
      <xdr:colOff>1</xdr:colOff>
      <xdr:row>47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9</xdr:col>
      <xdr:colOff>0</xdr:colOff>
      <xdr:row>47</xdr:row>
      <xdr:rowOff>9524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A19" workbookViewId="0">
      <selection activeCell="B4" sqref="B4"/>
    </sheetView>
  </sheetViews>
  <sheetFormatPr baseColWidth="10" defaultRowHeight="15"/>
  <cols>
    <col min="1" max="1" width="17.140625" customWidth="1"/>
    <col min="2" max="2" width="9" customWidth="1"/>
    <col min="3" max="3" width="11.28515625" customWidth="1"/>
    <col min="4" max="4" width="13.42578125" bestFit="1" customWidth="1"/>
    <col min="5" max="5" width="8" customWidth="1"/>
    <col min="6" max="6" width="8" style="3" customWidth="1"/>
    <col min="7" max="7" width="8" customWidth="1"/>
    <col min="8" max="8" width="8.85546875" customWidth="1"/>
    <col min="250" max="250" width="13.42578125" bestFit="1" customWidth="1"/>
    <col min="251" max="251" width="9" customWidth="1"/>
    <col min="252" max="252" width="11.28515625" customWidth="1"/>
    <col min="253" max="253" width="13.42578125" bestFit="1" customWidth="1"/>
    <col min="254" max="254" width="9.5703125" customWidth="1"/>
    <col min="255" max="255" width="9.7109375" customWidth="1"/>
    <col min="256" max="256" width="8.85546875" bestFit="1" customWidth="1"/>
    <col min="259" max="259" width="7" customWidth="1"/>
    <col min="260" max="260" width="8.85546875" customWidth="1"/>
    <col min="506" max="506" width="13.42578125" bestFit="1" customWidth="1"/>
    <col min="507" max="507" width="9" customWidth="1"/>
    <col min="508" max="508" width="11.28515625" customWidth="1"/>
    <col min="509" max="509" width="13.42578125" bestFit="1" customWidth="1"/>
    <col min="510" max="510" width="9.5703125" customWidth="1"/>
    <col min="511" max="511" width="9.7109375" customWidth="1"/>
    <col min="512" max="512" width="8.85546875" bestFit="1" customWidth="1"/>
    <col min="515" max="515" width="7" customWidth="1"/>
    <col min="516" max="516" width="8.85546875" customWidth="1"/>
    <col min="762" max="762" width="13.42578125" bestFit="1" customWidth="1"/>
    <col min="763" max="763" width="9" customWidth="1"/>
    <col min="764" max="764" width="11.28515625" customWidth="1"/>
    <col min="765" max="765" width="13.42578125" bestFit="1" customWidth="1"/>
    <col min="766" max="766" width="9.5703125" customWidth="1"/>
    <col min="767" max="767" width="9.7109375" customWidth="1"/>
    <col min="768" max="768" width="8.85546875" bestFit="1" customWidth="1"/>
    <col min="771" max="771" width="7" customWidth="1"/>
    <col min="772" max="772" width="8.85546875" customWidth="1"/>
    <col min="1018" max="1018" width="13.42578125" bestFit="1" customWidth="1"/>
    <col min="1019" max="1019" width="9" customWidth="1"/>
    <col min="1020" max="1020" width="11.28515625" customWidth="1"/>
    <col min="1021" max="1021" width="13.42578125" bestFit="1" customWidth="1"/>
    <col min="1022" max="1022" width="9.5703125" customWidth="1"/>
    <col min="1023" max="1023" width="9.7109375" customWidth="1"/>
    <col min="1024" max="1024" width="8.85546875" bestFit="1" customWidth="1"/>
    <col min="1027" max="1027" width="7" customWidth="1"/>
    <col min="1028" max="1028" width="8.85546875" customWidth="1"/>
    <col min="1274" max="1274" width="13.42578125" bestFit="1" customWidth="1"/>
    <col min="1275" max="1275" width="9" customWidth="1"/>
    <col min="1276" max="1276" width="11.28515625" customWidth="1"/>
    <col min="1277" max="1277" width="13.42578125" bestFit="1" customWidth="1"/>
    <col min="1278" max="1278" width="9.5703125" customWidth="1"/>
    <col min="1279" max="1279" width="9.7109375" customWidth="1"/>
    <col min="1280" max="1280" width="8.85546875" bestFit="1" customWidth="1"/>
    <col min="1283" max="1283" width="7" customWidth="1"/>
    <col min="1284" max="1284" width="8.85546875" customWidth="1"/>
    <col min="1530" max="1530" width="13.42578125" bestFit="1" customWidth="1"/>
    <col min="1531" max="1531" width="9" customWidth="1"/>
    <col min="1532" max="1532" width="11.28515625" customWidth="1"/>
    <col min="1533" max="1533" width="13.42578125" bestFit="1" customWidth="1"/>
    <col min="1534" max="1534" width="9.5703125" customWidth="1"/>
    <col min="1535" max="1535" width="9.7109375" customWidth="1"/>
    <col min="1536" max="1536" width="8.85546875" bestFit="1" customWidth="1"/>
    <col min="1539" max="1539" width="7" customWidth="1"/>
    <col min="1540" max="1540" width="8.85546875" customWidth="1"/>
    <col min="1786" max="1786" width="13.42578125" bestFit="1" customWidth="1"/>
    <col min="1787" max="1787" width="9" customWidth="1"/>
    <col min="1788" max="1788" width="11.28515625" customWidth="1"/>
    <col min="1789" max="1789" width="13.42578125" bestFit="1" customWidth="1"/>
    <col min="1790" max="1790" width="9.5703125" customWidth="1"/>
    <col min="1791" max="1791" width="9.7109375" customWidth="1"/>
    <col min="1792" max="1792" width="8.85546875" bestFit="1" customWidth="1"/>
    <col min="1795" max="1795" width="7" customWidth="1"/>
    <col min="1796" max="1796" width="8.85546875" customWidth="1"/>
    <col min="2042" max="2042" width="13.42578125" bestFit="1" customWidth="1"/>
    <col min="2043" max="2043" width="9" customWidth="1"/>
    <col min="2044" max="2044" width="11.28515625" customWidth="1"/>
    <col min="2045" max="2045" width="13.42578125" bestFit="1" customWidth="1"/>
    <col min="2046" max="2046" width="9.5703125" customWidth="1"/>
    <col min="2047" max="2047" width="9.7109375" customWidth="1"/>
    <col min="2048" max="2048" width="8.85546875" bestFit="1" customWidth="1"/>
    <col min="2051" max="2051" width="7" customWidth="1"/>
    <col min="2052" max="2052" width="8.85546875" customWidth="1"/>
    <col min="2298" max="2298" width="13.42578125" bestFit="1" customWidth="1"/>
    <col min="2299" max="2299" width="9" customWidth="1"/>
    <col min="2300" max="2300" width="11.28515625" customWidth="1"/>
    <col min="2301" max="2301" width="13.42578125" bestFit="1" customWidth="1"/>
    <col min="2302" max="2302" width="9.5703125" customWidth="1"/>
    <col min="2303" max="2303" width="9.7109375" customWidth="1"/>
    <col min="2304" max="2304" width="8.85546875" bestFit="1" customWidth="1"/>
    <col min="2307" max="2307" width="7" customWidth="1"/>
    <col min="2308" max="2308" width="8.85546875" customWidth="1"/>
    <col min="2554" max="2554" width="13.42578125" bestFit="1" customWidth="1"/>
    <col min="2555" max="2555" width="9" customWidth="1"/>
    <col min="2556" max="2556" width="11.28515625" customWidth="1"/>
    <col min="2557" max="2557" width="13.42578125" bestFit="1" customWidth="1"/>
    <col min="2558" max="2558" width="9.5703125" customWidth="1"/>
    <col min="2559" max="2559" width="9.7109375" customWidth="1"/>
    <col min="2560" max="2560" width="8.85546875" bestFit="1" customWidth="1"/>
    <col min="2563" max="2563" width="7" customWidth="1"/>
    <col min="2564" max="2564" width="8.85546875" customWidth="1"/>
    <col min="2810" max="2810" width="13.42578125" bestFit="1" customWidth="1"/>
    <col min="2811" max="2811" width="9" customWidth="1"/>
    <col min="2812" max="2812" width="11.28515625" customWidth="1"/>
    <col min="2813" max="2813" width="13.42578125" bestFit="1" customWidth="1"/>
    <col min="2814" max="2814" width="9.5703125" customWidth="1"/>
    <col min="2815" max="2815" width="9.7109375" customWidth="1"/>
    <col min="2816" max="2816" width="8.85546875" bestFit="1" customWidth="1"/>
    <col min="2819" max="2819" width="7" customWidth="1"/>
    <col min="2820" max="2820" width="8.85546875" customWidth="1"/>
    <col min="3066" max="3066" width="13.42578125" bestFit="1" customWidth="1"/>
    <col min="3067" max="3067" width="9" customWidth="1"/>
    <col min="3068" max="3068" width="11.28515625" customWidth="1"/>
    <col min="3069" max="3069" width="13.42578125" bestFit="1" customWidth="1"/>
    <col min="3070" max="3070" width="9.5703125" customWidth="1"/>
    <col min="3071" max="3071" width="9.7109375" customWidth="1"/>
    <col min="3072" max="3072" width="8.85546875" bestFit="1" customWidth="1"/>
    <col min="3075" max="3075" width="7" customWidth="1"/>
    <col min="3076" max="3076" width="8.85546875" customWidth="1"/>
    <col min="3322" max="3322" width="13.42578125" bestFit="1" customWidth="1"/>
    <col min="3323" max="3323" width="9" customWidth="1"/>
    <col min="3324" max="3324" width="11.28515625" customWidth="1"/>
    <col min="3325" max="3325" width="13.42578125" bestFit="1" customWidth="1"/>
    <col min="3326" max="3326" width="9.5703125" customWidth="1"/>
    <col min="3327" max="3327" width="9.7109375" customWidth="1"/>
    <col min="3328" max="3328" width="8.85546875" bestFit="1" customWidth="1"/>
    <col min="3331" max="3331" width="7" customWidth="1"/>
    <col min="3332" max="3332" width="8.85546875" customWidth="1"/>
    <col min="3578" max="3578" width="13.42578125" bestFit="1" customWidth="1"/>
    <col min="3579" max="3579" width="9" customWidth="1"/>
    <col min="3580" max="3580" width="11.28515625" customWidth="1"/>
    <col min="3581" max="3581" width="13.42578125" bestFit="1" customWidth="1"/>
    <col min="3582" max="3582" width="9.5703125" customWidth="1"/>
    <col min="3583" max="3583" width="9.7109375" customWidth="1"/>
    <col min="3584" max="3584" width="8.85546875" bestFit="1" customWidth="1"/>
    <col min="3587" max="3587" width="7" customWidth="1"/>
    <col min="3588" max="3588" width="8.85546875" customWidth="1"/>
    <col min="3834" max="3834" width="13.42578125" bestFit="1" customWidth="1"/>
    <col min="3835" max="3835" width="9" customWidth="1"/>
    <col min="3836" max="3836" width="11.28515625" customWidth="1"/>
    <col min="3837" max="3837" width="13.42578125" bestFit="1" customWidth="1"/>
    <col min="3838" max="3838" width="9.5703125" customWidth="1"/>
    <col min="3839" max="3839" width="9.7109375" customWidth="1"/>
    <col min="3840" max="3840" width="8.85546875" bestFit="1" customWidth="1"/>
    <col min="3843" max="3843" width="7" customWidth="1"/>
    <col min="3844" max="3844" width="8.85546875" customWidth="1"/>
    <col min="4090" max="4090" width="13.42578125" bestFit="1" customWidth="1"/>
    <col min="4091" max="4091" width="9" customWidth="1"/>
    <col min="4092" max="4092" width="11.28515625" customWidth="1"/>
    <col min="4093" max="4093" width="13.42578125" bestFit="1" customWidth="1"/>
    <col min="4094" max="4094" width="9.5703125" customWidth="1"/>
    <col min="4095" max="4095" width="9.7109375" customWidth="1"/>
    <col min="4096" max="4096" width="8.85546875" bestFit="1" customWidth="1"/>
    <col min="4099" max="4099" width="7" customWidth="1"/>
    <col min="4100" max="4100" width="8.85546875" customWidth="1"/>
    <col min="4346" max="4346" width="13.42578125" bestFit="1" customWidth="1"/>
    <col min="4347" max="4347" width="9" customWidth="1"/>
    <col min="4348" max="4348" width="11.28515625" customWidth="1"/>
    <col min="4349" max="4349" width="13.42578125" bestFit="1" customWidth="1"/>
    <col min="4350" max="4350" width="9.5703125" customWidth="1"/>
    <col min="4351" max="4351" width="9.7109375" customWidth="1"/>
    <col min="4352" max="4352" width="8.85546875" bestFit="1" customWidth="1"/>
    <col min="4355" max="4355" width="7" customWidth="1"/>
    <col min="4356" max="4356" width="8.85546875" customWidth="1"/>
    <col min="4602" max="4602" width="13.42578125" bestFit="1" customWidth="1"/>
    <col min="4603" max="4603" width="9" customWidth="1"/>
    <col min="4604" max="4604" width="11.28515625" customWidth="1"/>
    <col min="4605" max="4605" width="13.42578125" bestFit="1" customWidth="1"/>
    <col min="4606" max="4606" width="9.5703125" customWidth="1"/>
    <col min="4607" max="4607" width="9.7109375" customWidth="1"/>
    <col min="4608" max="4608" width="8.85546875" bestFit="1" customWidth="1"/>
    <col min="4611" max="4611" width="7" customWidth="1"/>
    <col min="4612" max="4612" width="8.85546875" customWidth="1"/>
    <col min="4858" max="4858" width="13.42578125" bestFit="1" customWidth="1"/>
    <col min="4859" max="4859" width="9" customWidth="1"/>
    <col min="4860" max="4860" width="11.28515625" customWidth="1"/>
    <col min="4861" max="4861" width="13.42578125" bestFit="1" customWidth="1"/>
    <col min="4862" max="4862" width="9.5703125" customWidth="1"/>
    <col min="4863" max="4863" width="9.7109375" customWidth="1"/>
    <col min="4864" max="4864" width="8.85546875" bestFit="1" customWidth="1"/>
    <col min="4867" max="4867" width="7" customWidth="1"/>
    <col min="4868" max="4868" width="8.85546875" customWidth="1"/>
    <col min="5114" max="5114" width="13.42578125" bestFit="1" customWidth="1"/>
    <col min="5115" max="5115" width="9" customWidth="1"/>
    <col min="5116" max="5116" width="11.28515625" customWidth="1"/>
    <col min="5117" max="5117" width="13.42578125" bestFit="1" customWidth="1"/>
    <col min="5118" max="5118" width="9.5703125" customWidth="1"/>
    <col min="5119" max="5119" width="9.7109375" customWidth="1"/>
    <col min="5120" max="5120" width="8.85546875" bestFit="1" customWidth="1"/>
    <col min="5123" max="5123" width="7" customWidth="1"/>
    <col min="5124" max="5124" width="8.85546875" customWidth="1"/>
    <col min="5370" max="5370" width="13.42578125" bestFit="1" customWidth="1"/>
    <col min="5371" max="5371" width="9" customWidth="1"/>
    <col min="5372" max="5372" width="11.28515625" customWidth="1"/>
    <col min="5373" max="5373" width="13.42578125" bestFit="1" customWidth="1"/>
    <col min="5374" max="5374" width="9.5703125" customWidth="1"/>
    <col min="5375" max="5375" width="9.7109375" customWidth="1"/>
    <col min="5376" max="5376" width="8.85546875" bestFit="1" customWidth="1"/>
    <col min="5379" max="5379" width="7" customWidth="1"/>
    <col min="5380" max="5380" width="8.85546875" customWidth="1"/>
    <col min="5626" max="5626" width="13.42578125" bestFit="1" customWidth="1"/>
    <col min="5627" max="5627" width="9" customWidth="1"/>
    <col min="5628" max="5628" width="11.28515625" customWidth="1"/>
    <col min="5629" max="5629" width="13.42578125" bestFit="1" customWidth="1"/>
    <col min="5630" max="5630" width="9.5703125" customWidth="1"/>
    <col min="5631" max="5631" width="9.7109375" customWidth="1"/>
    <col min="5632" max="5632" width="8.85546875" bestFit="1" customWidth="1"/>
    <col min="5635" max="5635" width="7" customWidth="1"/>
    <col min="5636" max="5636" width="8.85546875" customWidth="1"/>
    <col min="5882" max="5882" width="13.42578125" bestFit="1" customWidth="1"/>
    <col min="5883" max="5883" width="9" customWidth="1"/>
    <col min="5884" max="5884" width="11.28515625" customWidth="1"/>
    <col min="5885" max="5885" width="13.42578125" bestFit="1" customWidth="1"/>
    <col min="5886" max="5886" width="9.5703125" customWidth="1"/>
    <col min="5887" max="5887" width="9.7109375" customWidth="1"/>
    <col min="5888" max="5888" width="8.85546875" bestFit="1" customWidth="1"/>
    <col min="5891" max="5891" width="7" customWidth="1"/>
    <col min="5892" max="5892" width="8.85546875" customWidth="1"/>
    <col min="6138" max="6138" width="13.42578125" bestFit="1" customWidth="1"/>
    <col min="6139" max="6139" width="9" customWidth="1"/>
    <col min="6140" max="6140" width="11.28515625" customWidth="1"/>
    <col min="6141" max="6141" width="13.42578125" bestFit="1" customWidth="1"/>
    <col min="6142" max="6142" width="9.5703125" customWidth="1"/>
    <col min="6143" max="6143" width="9.7109375" customWidth="1"/>
    <col min="6144" max="6144" width="8.85546875" bestFit="1" customWidth="1"/>
    <col min="6147" max="6147" width="7" customWidth="1"/>
    <col min="6148" max="6148" width="8.85546875" customWidth="1"/>
    <col min="6394" max="6394" width="13.42578125" bestFit="1" customWidth="1"/>
    <col min="6395" max="6395" width="9" customWidth="1"/>
    <col min="6396" max="6396" width="11.28515625" customWidth="1"/>
    <col min="6397" max="6397" width="13.42578125" bestFit="1" customWidth="1"/>
    <col min="6398" max="6398" width="9.5703125" customWidth="1"/>
    <col min="6399" max="6399" width="9.7109375" customWidth="1"/>
    <col min="6400" max="6400" width="8.85546875" bestFit="1" customWidth="1"/>
    <col min="6403" max="6403" width="7" customWidth="1"/>
    <col min="6404" max="6404" width="8.85546875" customWidth="1"/>
    <col min="6650" max="6650" width="13.42578125" bestFit="1" customWidth="1"/>
    <col min="6651" max="6651" width="9" customWidth="1"/>
    <col min="6652" max="6652" width="11.28515625" customWidth="1"/>
    <col min="6653" max="6653" width="13.42578125" bestFit="1" customWidth="1"/>
    <col min="6654" max="6654" width="9.5703125" customWidth="1"/>
    <col min="6655" max="6655" width="9.7109375" customWidth="1"/>
    <col min="6656" max="6656" width="8.85546875" bestFit="1" customWidth="1"/>
    <col min="6659" max="6659" width="7" customWidth="1"/>
    <col min="6660" max="6660" width="8.85546875" customWidth="1"/>
    <col min="6906" max="6906" width="13.42578125" bestFit="1" customWidth="1"/>
    <col min="6907" max="6907" width="9" customWidth="1"/>
    <col min="6908" max="6908" width="11.28515625" customWidth="1"/>
    <col min="6909" max="6909" width="13.42578125" bestFit="1" customWidth="1"/>
    <col min="6910" max="6910" width="9.5703125" customWidth="1"/>
    <col min="6911" max="6911" width="9.7109375" customWidth="1"/>
    <col min="6912" max="6912" width="8.85546875" bestFit="1" customWidth="1"/>
    <col min="6915" max="6915" width="7" customWidth="1"/>
    <col min="6916" max="6916" width="8.85546875" customWidth="1"/>
    <col min="7162" max="7162" width="13.42578125" bestFit="1" customWidth="1"/>
    <col min="7163" max="7163" width="9" customWidth="1"/>
    <col min="7164" max="7164" width="11.28515625" customWidth="1"/>
    <col min="7165" max="7165" width="13.42578125" bestFit="1" customWidth="1"/>
    <col min="7166" max="7166" width="9.5703125" customWidth="1"/>
    <col min="7167" max="7167" width="9.7109375" customWidth="1"/>
    <col min="7168" max="7168" width="8.85546875" bestFit="1" customWidth="1"/>
    <col min="7171" max="7171" width="7" customWidth="1"/>
    <col min="7172" max="7172" width="8.85546875" customWidth="1"/>
    <col min="7418" max="7418" width="13.42578125" bestFit="1" customWidth="1"/>
    <col min="7419" max="7419" width="9" customWidth="1"/>
    <col min="7420" max="7420" width="11.28515625" customWidth="1"/>
    <col min="7421" max="7421" width="13.42578125" bestFit="1" customWidth="1"/>
    <col min="7422" max="7422" width="9.5703125" customWidth="1"/>
    <col min="7423" max="7423" width="9.7109375" customWidth="1"/>
    <col min="7424" max="7424" width="8.85546875" bestFit="1" customWidth="1"/>
    <col min="7427" max="7427" width="7" customWidth="1"/>
    <col min="7428" max="7428" width="8.85546875" customWidth="1"/>
    <col min="7674" max="7674" width="13.42578125" bestFit="1" customWidth="1"/>
    <col min="7675" max="7675" width="9" customWidth="1"/>
    <col min="7676" max="7676" width="11.28515625" customWidth="1"/>
    <col min="7677" max="7677" width="13.42578125" bestFit="1" customWidth="1"/>
    <col min="7678" max="7678" width="9.5703125" customWidth="1"/>
    <col min="7679" max="7679" width="9.7109375" customWidth="1"/>
    <col min="7680" max="7680" width="8.85546875" bestFit="1" customWidth="1"/>
    <col min="7683" max="7683" width="7" customWidth="1"/>
    <col min="7684" max="7684" width="8.85546875" customWidth="1"/>
    <col min="7930" max="7930" width="13.42578125" bestFit="1" customWidth="1"/>
    <col min="7931" max="7931" width="9" customWidth="1"/>
    <col min="7932" max="7932" width="11.28515625" customWidth="1"/>
    <col min="7933" max="7933" width="13.42578125" bestFit="1" customWidth="1"/>
    <col min="7934" max="7934" width="9.5703125" customWidth="1"/>
    <col min="7935" max="7935" width="9.7109375" customWidth="1"/>
    <col min="7936" max="7936" width="8.85546875" bestFit="1" customWidth="1"/>
    <col min="7939" max="7939" width="7" customWidth="1"/>
    <col min="7940" max="7940" width="8.85546875" customWidth="1"/>
    <col min="8186" max="8186" width="13.42578125" bestFit="1" customWidth="1"/>
    <col min="8187" max="8187" width="9" customWidth="1"/>
    <col min="8188" max="8188" width="11.28515625" customWidth="1"/>
    <col min="8189" max="8189" width="13.42578125" bestFit="1" customWidth="1"/>
    <col min="8190" max="8190" width="9.5703125" customWidth="1"/>
    <col min="8191" max="8191" width="9.7109375" customWidth="1"/>
    <col min="8192" max="8192" width="8.85546875" bestFit="1" customWidth="1"/>
    <col min="8195" max="8195" width="7" customWidth="1"/>
    <col min="8196" max="8196" width="8.85546875" customWidth="1"/>
    <col min="8442" max="8442" width="13.42578125" bestFit="1" customWidth="1"/>
    <col min="8443" max="8443" width="9" customWidth="1"/>
    <col min="8444" max="8444" width="11.28515625" customWidth="1"/>
    <col min="8445" max="8445" width="13.42578125" bestFit="1" customWidth="1"/>
    <col min="8446" max="8446" width="9.5703125" customWidth="1"/>
    <col min="8447" max="8447" width="9.7109375" customWidth="1"/>
    <col min="8448" max="8448" width="8.85546875" bestFit="1" customWidth="1"/>
    <col min="8451" max="8451" width="7" customWidth="1"/>
    <col min="8452" max="8452" width="8.85546875" customWidth="1"/>
    <col min="8698" max="8698" width="13.42578125" bestFit="1" customWidth="1"/>
    <col min="8699" max="8699" width="9" customWidth="1"/>
    <col min="8700" max="8700" width="11.28515625" customWidth="1"/>
    <col min="8701" max="8701" width="13.42578125" bestFit="1" customWidth="1"/>
    <col min="8702" max="8702" width="9.5703125" customWidth="1"/>
    <col min="8703" max="8703" width="9.7109375" customWidth="1"/>
    <col min="8704" max="8704" width="8.85546875" bestFit="1" customWidth="1"/>
    <col min="8707" max="8707" width="7" customWidth="1"/>
    <col min="8708" max="8708" width="8.85546875" customWidth="1"/>
    <col min="8954" max="8954" width="13.42578125" bestFit="1" customWidth="1"/>
    <col min="8955" max="8955" width="9" customWidth="1"/>
    <col min="8956" max="8956" width="11.28515625" customWidth="1"/>
    <col min="8957" max="8957" width="13.42578125" bestFit="1" customWidth="1"/>
    <col min="8958" max="8958" width="9.5703125" customWidth="1"/>
    <col min="8959" max="8959" width="9.7109375" customWidth="1"/>
    <col min="8960" max="8960" width="8.85546875" bestFit="1" customWidth="1"/>
    <col min="8963" max="8963" width="7" customWidth="1"/>
    <col min="8964" max="8964" width="8.85546875" customWidth="1"/>
    <col min="9210" max="9210" width="13.42578125" bestFit="1" customWidth="1"/>
    <col min="9211" max="9211" width="9" customWidth="1"/>
    <col min="9212" max="9212" width="11.28515625" customWidth="1"/>
    <col min="9213" max="9213" width="13.42578125" bestFit="1" customWidth="1"/>
    <col min="9214" max="9214" width="9.5703125" customWidth="1"/>
    <col min="9215" max="9215" width="9.7109375" customWidth="1"/>
    <col min="9216" max="9216" width="8.85546875" bestFit="1" customWidth="1"/>
    <col min="9219" max="9219" width="7" customWidth="1"/>
    <col min="9220" max="9220" width="8.85546875" customWidth="1"/>
    <col min="9466" max="9466" width="13.42578125" bestFit="1" customWidth="1"/>
    <col min="9467" max="9467" width="9" customWidth="1"/>
    <col min="9468" max="9468" width="11.28515625" customWidth="1"/>
    <col min="9469" max="9469" width="13.42578125" bestFit="1" customWidth="1"/>
    <col min="9470" max="9470" width="9.5703125" customWidth="1"/>
    <col min="9471" max="9471" width="9.7109375" customWidth="1"/>
    <col min="9472" max="9472" width="8.85546875" bestFit="1" customWidth="1"/>
    <col min="9475" max="9475" width="7" customWidth="1"/>
    <col min="9476" max="9476" width="8.85546875" customWidth="1"/>
    <col min="9722" max="9722" width="13.42578125" bestFit="1" customWidth="1"/>
    <col min="9723" max="9723" width="9" customWidth="1"/>
    <col min="9724" max="9724" width="11.28515625" customWidth="1"/>
    <col min="9725" max="9725" width="13.42578125" bestFit="1" customWidth="1"/>
    <col min="9726" max="9726" width="9.5703125" customWidth="1"/>
    <col min="9727" max="9727" width="9.7109375" customWidth="1"/>
    <col min="9728" max="9728" width="8.85546875" bestFit="1" customWidth="1"/>
    <col min="9731" max="9731" width="7" customWidth="1"/>
    <col min="9732" max="9732" width="8.85546875" customWidth="1"/>
    <col min="9978" max="9978" width="13.42578125" bestFit="1" customWidth="1"/>
    <col min="9979" max="9979" width="9" customWidth="1"/>
    <col min="9980" max="9980" width="11.28515625" customWidth="1"/>
    <col min="9981" max="9981" width="13.42578125" bestFit="1" customWidth="1"/>
    <col min="9982" max="9982" width="9.5703125" customWidth="1"/>
    <col min="9983" max="9983" width="9.7109375" customWidth="1"/>
    <col min="9984" max="9984" width="8.85546875" bestFit="1" customWidth="1"/>
    <col min="9987" max="9987" width="7" customWidth="1"/>
    <col min="9988" max="9988" width="8.85546875" customWidth="1"/>
    <col min="10234" max="10234" width="13.42578125" bestFit="1" customWidth="1"/>
    <col min="10235" max="10235" width="9" customWidth="1"/>
    <col min="10236" max="10236" width="11.28515625" customWidth="1"/>
    <col min="10237" max="10237" width="13.42578125" bestFit="1" customWidth="1"/>
    <col min="10238" max="10238" width="9.5703125" customWidth="1"/>
    <col min="10239" max="10239" width="9.7109375" customWidth="1"/>
    <col min="10240" max="10240" width="8.85546875" bestFit="1" customWidth="1"/>
    <col min="10243" max="10243" width="7" customWidth="1"/>
    <col min="10244" max="10244" width="8.85546875" customWidth="1"/>
    <col min="10490" max="10490" width="13.42578125" bestFit="1" customWidth="1"/>
    <col min="10491" max="10491" width="9" customWidth="1"/>
    <col min="10492" max="10492" width="11.28515625" customWidth="1"/>
    <col min="10493" max="10493" width="13.42578125" bestFit="1" customWidth="1"/>
    <col min="10494" max="10494" width="9.5703125" customWidth="1"/>
    <col min="10495" max="10495" width="9.7109375" customWidth="1"/>
    <col min="10496" max="10496" width="8.85546875" bestFit="1" customWidth="1"/>
    <col min="10499" max="10499" width="7" customWidth="1"/>
    <col min="10500" max="10500" width="8.85546875" customWidth="1"/>
    <col min="10746" max="10746" width="13.42578125" bestFit="1" customWidth="1"/>
    <col min="10747" max="10747" width="9" customWidth="1"/>
    <col min="10748" max="10748" width="11.28515625" customWidth="1"/>
    <col min="10749" max="10749" width="13.42578125" bestFit="1" customWidth="1"/>
    <col min="10750" max="10750" width="9.5703125" customWidth="1"/>
    <col min="10751" max="10751" width="9.7109375" customWidth="1"/>
    <col min="10752" max="10752" width="8.85546875" bestFit="1" customWidth="1"/>
    <col min="10755" max="10755" width="7" customWidth="1"/>
    <col min="10756" max="10756" width="8.85546875" customWidth="1"/>
    <col min="11002" max="11002" width="13.42578125" bestFit="1" customWidth="1"/>
    <col min="11003" max="11003" width="9" customWidth="1"/>
    <col min="11004" max="11004" width="11.28515625" customWidth="1"/>
    <col min="11005" max="11005" width="13.42578125" bestFit="1" customWidth="1"/>
    <col min="11006" max="11006" width="9.5703125" customWidth="1"/>
    <col min="11007" max="11007" width="9.7109375" customWidth="1"/>
    <col min="11008" max="11008" width="8.85546875" bestFit="1" customWidth="1"/>
    <col min="11011" max="11011" width="7" customWidth="1"/>
    <col min="11012" max="11012" width="8.85546875" customWidth="1"/>
    <col min="11258" max="11258" width="13.42578125" bestFit="1" customWidth="1"/>
    <col min="11259" max="11259" width="9" customWidth="1"/>
    <col min="11260" max="11260" width="11.28515625" customWidth="1"/>
    <col min="11261" max="11261" width="13.42578125" bestFit="1" customWidth="1"/>
    <col min="11262" max="11262" width="9.5703125" customWidth="1"/>
    <col min="11263" max="11263" width="9.7109375" customWidth="1"/>
    <col min="11264" max="11264" width="8.85546875" bestFit="1" customWidth="1"/>
    <col min="11267" max="11267" width="7" customWidth="1"/>
    <col min="11268" max="11268" width="8.85546875" customWidth="1"/>
    <col min="11514" max="11514" width="13.42578125" bestFit="1" customWidth="1"/>
    <col min="11515" max="11515" width="9" customWidth="1"/>
    <col min="11516" max="11516" width="11.28515625" customWidth="1"/>
    <col min="11517" max="11517" width="13.42578125" bestFit="1" customWidth="1"/>
    <col min="11518" max="11518" width="9.5703125" customWidth="1"/>
    <col min="11519" max="11519" width="9.7109375" customWidth="1"/>
    <col min="11520" max="11520" width="8.85546875" bestFit="1" customWidth="1"/>
    <col min="11523" max="11523" width="7" customWidth="1"/>
    <col min="11524" max="11524" width="8.85546875" customWidth="1"/>
    <col min="11770" max="11770" width="13.42578125" bestFit="1" customWidth="1"/>
    <col min="11771" max="11771" width="9" customWidth="1"/>
    <col min="11772" max="11772" width="11.28515625" customWidth="1"/>
    <col min="11773" max="11773" width="13.42578125" bestFit="1" customWidth="1"/>
    <col min="11774" max="11774" width="9.5703125" customWidth="1"/>
    <col min="11775" max="11775" width="9.7109375" customWidth="1"/>
    <col min="11776" max="11776" width="8.85546875" bestFit="1" customWidth="1"/>
    <col min="11779" max="11779" width="7" customWidth="1"/>
    <col min="11780" max="11780" width="8.85546875" customWidth="1"/>
    <col min="12026" max="12026" width="13.42578125" bestFit="1" customWidth="1"/>
    <col min="12027" max="12027" width="9" customWidth="1"/>
    <col min="12028" max="12028" width="11.28515625" customWidth="1"/>
    <col min="12029" max="12029" width="13.42578125" bestFit="1" customWidth="1"/>
    <col min="12030" max="12030" width="9.5703125" customWidth="1"/>
    <col min="12031" max="12031" width="9.7109375" customWidth="1"/>
    <col min="12032" max="12032" width="8.85546875" bestFit="1" customWidth="1"/>
    <col min="12035" max="12035" width="7" customWidth="1"/>
    <col min="12036" max="12036" width="8.85546875" customWidth="1"/>
    <col min="12282" max="12282" width="13.42578125" bestFit="1" customWidth="1"/>
    <col min="12283" max="12283" width="9" customWidth="1"/>
    <col min="12284" max="12284" width="11.28515625" customWidth="1"/>
    <col min="12285" max="12285" width="13.42578125" bestFit="1" customWidth="1"/>
    <col min="12286" max="12286" width="9.5703125" customWidth="1"/>
    <col min="12287" max="12287" width="9.7109375" customWidth="1"/>
    <col min="12288" max="12288" width="8.85546875" bestFit="1" customWidth="1"/>
    <col min="12291" max="12291" width="7" customWidth="1"/>
    <col min="12292" max="12292" width="8.85546875" customWidth="1"/>
    <col min="12538" max="12538" width="13.42578125" bestFit="1" customWidth="1"/>
    <col min="12539" max="12539" width="9" customWidth="1"/>
    <col min="12540" max="12540" width="11.28515625" customWidth="1"/>
    <col min="12541" max="12541" width="13.42578125" bestFit="1" customWidth="1"/>
    <col min="12542" max="12542" width="9.5703125" customWidth="1"/>
    <col min="12543" max="12543" width="9.7109375" customWidth="1"/>
    <col min="12544" max="12544" width="8.85546875" bestFit="1" customWidth="1"/>
    <col min="12547" max="12547" width="7" customWidth="1"/>
    <col min="12548" max="12548" width="8.85546875" customWidth="1"/>
    <col min="12794" max="12794" width="13.42578125" bestFit="1" customWidth="1"/>
    <col min="12795" max="12795" width="9" customWidth="1"/>
    <col min="12796" max="12796" width="11.28515625" customWidth="1"/>
    <col min="12797" max="12797" width="13.42578125" bestFit="1" customWidth="1"/>
    <col min="12798" max="12798" width="9.5703125" customWidth="1"/>
    <col min="12799" max="12799" width="9.7109375" customWidth="1"/>
    <col min="12800" max="12800" width="8.85546875" bestFit="1" customWidth="1"/>
    <col min="12803" max="12803" width="7" customWidth="1"/>
    <col min="12804" max="12804" width="8.85546875" customWidth="1"/>
    <col min="13050" max="13050" width="13.42578125" bestFit="1" customWidth="1"/>
    <col min="13051" max="13051" width="9" customWidth="1"/>
    <col min="13052" max="13052" width="11.28515625" customWidth="1"/>
    <col min="13053" max="13053" width="13.42578125" bestFit="1" customWidth="1"/>
    <col min="13054" max="13054" width="9.5703125" customWidth="1"/>
    <col min="13055" max="13055" width="9.7109375" customWidth="1"/>
    <col min="13056" max="13056" width="8.85546875" bestFit="1" customWidth="1"/>
    <col min="13059" max="13059" width="7" customWidth="1"/>
    <col min="13060" max="13060" width="8.85546875" customWidth="1"/>
    <col min="13306" max="13306" width="13.42578125" bestFit="1" customWidth="1"/>
    <col min="13307" max="13307" width="9" customWidth="1"/>
    <col min="13308" max="13308" width="11.28515625" customWidth="1"/>
    <col min="13309" max="13309" width="13.42578125" bestFit="1" customWidth="1"/>
    <col min="13310" max="13310" width="9.5703125" customWidth="1"/>
    <col min="13311" max="13311" width="9.7109375" customWidth="1"/>
    <col min="13312" max="13312" width="8.85546875" bestFit="1" customWidth="1"/>
    <col min="13315" max="13315" width="7" customWidth="1"/>
    <col min="13316" max="13316" width="8.85546875" customWidth="1"/>
    <col min="13562" max="13562" width="13.42578125" bestFit="1" customWidth="1"/>
    <col min="13563" max="13563" width="9" customWidth="1"/>
    <col min="13564" max="13564" width="11.28515625" customWidth="1"/>
    <col min="13565" max="13565" width="13.42578125" bestFit="1" customWidth="1"/>
    <col min="13566" max="13566" width="9.5703125" customWidth="1"/>
    <col min="13567" max="13567" width="9.7109375" customWidth="1"/>
    <col min="13568" max="13568" width="8.85546875" bestFit="1" customWidth="1"/>
    <col min="13571" max="13571" width="7" customWidth="1"/>
    <col min="13572" max="13572" width="8.85546875" customWidth="1"/>
    <col min="13818" max="13818" width="13.42578125" bestFit="1" customWidth="1"/>
    <col min="13819" max="13819" width="9" customWidth="1"/>
    <col min="13820" max="13820" width="11.28515625" customWidth="1"/>
    <col min="13821" max="13821" width="13.42578125" bestFit="1" customWidth="1"/>
    <col min="13822" max="13822" width="9.5703125" customWidth="1"/>
    <col min="13823" max="13823" width="9.7109375" customWidth="1"/>
    <col min="13824" max="13824" width="8.85546875" bestFit="1" customWidth="1"/>
    <col min="13827" max="13827" width="7" customWidth="1"/>
    <col min="13828" max="13828" width="8.85546875" customWidth="1"/>
    <col min="14074" max="14074" width="13.42578125" bestFit="1" customWidth="1"/>
    <col min="14075" max="14075" width="9" customWidth="1"/>
    <col min="14076" max="14076" width="11.28515625" customWidth="1"/>
    <col min="14077" max="14077" width="13.42578125" bestFit="1" customWidth="1"/>
    <col min="14078" max="14078" width="9.5703125" customWidth="1"/>
    <col min="14079" max="14079" width="9.7109375" customWidth="1"/>
    <col min="14080" max="14080" width="8.85546875" bestFit="1" customWidth="1"/>
    <col min="14083" max="14083" width="7" customWidth="1"/>
    <col min="14084" max="14084" width="8.85546875" customWidth="1"/>
    <col min="14330" max="14330" width="13.42578125" bestFit="1" customWidth="1"/>
    <col min="14331" max="14331" width="9" customWidth="1"/>
    <col min="14332" max="14332" width="11.28515625" customWidth="1"/>
    <col min="14333" max="14333" width="13.42578125" bestFit="1" customWidth="1"/>
    <col min="14334" max="14334" width="9.5703125" customWidth="1"/>
    <col min="14335" max="14335" width="9.7109375" customWidth="1"/>
    <col min="14336" max="14336" width="8.85546875" bestFit="1" customWidth="1"/>
    <col min="14339" max="14339" width="7" customWidth="1"/>
    <col min="14340" max="14340" width="8.85546875" customWidth="1"/>
    <col min="14586" max="14586" width="13.42578125" bestFit="1" customWidth="1"/>
    <col min="14587" max="14587" width="9" customWidth="1"/>
    <col min="14588" max="14588" width="11.28515625" customWidth="1"/>
    <col min="14589" max="14589" width="13.42578125" bestFit="1" customWidth="1"/>
    <col min="14590" max="14590" width="9.5703125" customWidth="1"/>
    <col min="14591" max="14591" width="9.7109375" customWidth="1"/>
    <col min="14592" max="14592" width="8.85546875" bestFit="1" customWidth="1"/>
    <col min="14595" max="14595" width="7" customWidth="1"/>
    <col min="14596" max="14596" width="8.85546875" customWidth="1"/>
    <col min="14842" max="14842" width="13.42578125" bestFit="1" customWidth="1"/>
    <col min="14843" max="14843" width="9" customWidth="1"/>
    <col min="14844" max="14844" width="11.28515625" customWidth="1"/>
    <col min="14845" max="14845" width="13.42578125" bestFit="1" customWidth="1"/>
    <col min="14846" max="14846" width="9.5703125" customWidth="1"/>
    <col min="14847" max="14847" width="9.7109375" customWidth="1"/>
    <col min="14848" max="14848" width="8.85546875" bestFit="1" customWidth="1"/>
    <col min="14851" max="14851" width="7" customWidth="1"/>
    <col min="14852" max="14852" width="8.85546875" customWidth="1"/>
    <col min="15098" max="15098" width="13.42578125" bestFit="1" customWidth="1"/>
    <col min="15099" max="15099" width="9" customWidth="1"/>
    <col min="15100" max="15100" width="11.28515625" customWidth="1"/>
    <col min="15101" max="15101" width="13.42578125" bestFit="1" customWidth="1"/>
    <col min="15102" max="15102" width="9.5703125" customWidth="1"/>
    <col min="15103" max="15103" width="9.7109375" customWidth="1"/>
    <col min="15104" max="15104" width="8.85546875" bestFit="1" customWidth="1"/>
    <col min="15107" max="15107" width="7" customWidth="1"/>
    <col min="15108" max="15108" width="8.85546875" customWidth="1"/>
    <col min="15354" max="15354" width="13.42578125" bestFit="1" customWidth="1"/>
    <col min="15355" max="15355" width="9" customWidth="1"/>
    <col min="15356" max="15356" width="11.28515625" customWidth="1"/>
    <col min="15357" max="15357" width="13.42578125" bestFit="1" customWidth="1"/>
    <col min="15358" max="15358" width="9.5703125" customWidth="1"/>
    <col min="15359" max="15359" width="9.7109375" customWidth="1"/>
    <col min="15360" max="15360" width="8.85546875" bestFit="1" customWidth="1"/>
    <col min="15363" max="15363" width="7" customWidth="1"/>
    <col min="15364" max="15364" width="8.85546875" customWidth="1"/>
    <col min="15610" max="15610" width="13.42578125" bestFit="1" customWidth="1"/>
    <col min="15611" max="15611" width="9" customWidth="1"/>
    <col min="15612" max="15612" width="11.28515625" customWidth="1"/>
    <col min="15613" max="15613" width="13.42578125" bestFit="1" customWidth="1"/>
    <col min="15614" max="15614" width="9.5703125" customWidth="1"/>
    <col min="15615" max="15615" width="9.7109375" customWidth="1"/>
    <col min="15616" max="15616" width="8.85546875" bestFit="1" customWidth="1"/>
    <col min="15619" max="15619" width="7" customWidth="1"/>
    <col min="15620" max="15620" width="8.85546875" customWidth="1"/>
    <col min="15866" max="15866" width="13.42578125" bestFit="1" customWidth="1"/>
    <col min="15867" max="15867" width="9" customWidth="1"/>
    <col min="15868" max="15868" width="11.28515625" customWidth="1"/>
    <col min="15869" max="15869" width="13.42578125" bestFit="1" customWidth="1"/>
    <col min="15870" max="15870" width="9.5703125" customWidth="1"/>
    <col min="15871" max="15871" width="9.7109375" customWidth="1"/>
    <col min="15872" max="15872" width="8.85546875" bestFit="1" customWidth="1"/>
    <col min="15875" max="15875" width="7" customWidth="1"/>
    <col min="15876" max="15876" width="8.85546875" customWidth="1"/>
    <col min="16122" max="16122" width="13.42578125" bestFit="1" customWidth="1"/>
    <col min="16123" max="16123" width="9" customWidth="1"/>
    <col min="16124" max="16124" width="11.28515625" customWidth="1"/>
    <col min="16125" max="16125" width="13.42578125" bestFit="1" customWidth="1"/>
    <col min="16126" max="16126" width="9.5703125" customWidth="1"/>
    <col min="16127" max="16127" width="9.7109375" customWidth="1"/>
    <col min="16128" max="16128" width="8.85546875" bestFit="1" customWidth="1"/>
    <col min="16131" max="16131" width="7" customWidth="1"/>
    <col min="16132" max="16132" width="8.85546875" customWidth="1"/>
  </cols>
  <sheetData>
    <row r="1" spans="1:9" ht="27" thickBot="1">
      <c r="A1" s="40" t="s">
        <v>8</v>
      </c>
      <c r="B1" s="15" t="s">
        <v>0</v>
      </c>
      <c r="C1" s="15" t="s">
        <v>1</v>
      </c>
      <c r="D1" s="16" t="s">
        <v>2</v>
      </c>
      <c r="F1" s="1"/>
      <c r="H1" s="47" t="s">
        <v>0</v>
      </c>
      <c r="I1" s="48" t="s">
        <v>1</v>
      </c>
    </row>
    <row r="2" spans="1:9">
      <c r="A2" s="4" t="s">
        <v>3</v>
      </c>
      <c r="B2" s="5">
        <v>778.8</v>
      </c>
      <c r="C2" s="6">
        <v>2.2263035439999999</v>
      </c>
      <c r="D2" s="7">
        <f t="shared" ref="D2:D9" si="0">B2*C2</f>
        <v>1733.8452000671998</v>
      </c>
      <c r="F2" s="2"/>
      <c r="H2" s="41">
        <v>825</v>
      </c>
      <c r="I2" s="42">
        <v>2.0830000000000002</v>
      </c>
    </row>
    <row r="3" spans="1:9">
      <c r="A3" s="8" t="s">
        <v>4</v>
      </c>
      <c r="B3" s="9">
        <v>154</v>
      </c>
      <c r="C3" s="10">
        <v>2.0449999999999999</v>
      </c>
      <c r="D3" s="11">
        <f t="shared" si="0"/>
        <v>314.93</v>
      </c>
      <c r="F3" s="2"/>
      <c r="H3" s="43">
        <v>930</v>
      </c>
      <c r="I3" s="44">
        <v>2.0830000000000002</v>
      </c>
    </row>
    <row r="4" spans="1:9">
      <c r="A4" s="4" t="s">
        <v>5</v>
      </c>
      <c r="B4" s="5">
        <v>0</v>
      </c>
      <c r="C4" s="6">
        <v>3</v>
      </c>
      <c r="D4" s="7">
        <f t="shared" si="0"/>
        <v>0</v>
      </c>
      <c r="F4" s="2"/>
      <c r="H4" s="41">
        <v>1157</v>
      </c>
      <c r="I4" s="42">
        <v>2.2610000000000001</v>
      </c>
    </row>
    <row r="5" spans="1:9">
      <c r="A5" s="19">
        <v>187</v>
      </c>
      <c r="B5" s="12">
        <f>(A5-5.4)*0.72</f>
        <v>130.75199999999998</v>
      </c>
      <c r="C5" s="13">
        <v>2.4129999999999998</v>
      </c>
      <c r="D5" s="14">
        <f t="shared" si="0"/>
        <v>315.50457599999993</v>
      </c>
      <c r="F5" s="2"/>
      <c r="H5" s="43">
        <v>1157</v>
      </c>
      <c r="I5" s="44">
        <v>2.3620000000000001</v>
      </c>
    </row>
    <row r="6" spans="1:9" ht="15.75" thickBot="1">
      <c r="A6" s="17" t="s">
        <v>6</v>
      </c>
      <c r="B6" s="5">
        <v>10</v>
      </c>
      <c r="C6" s="6">
        <v>3.6269999999999998</v>
      </c>
      <c r="D6" s="7">
        <f t="shared" si="0"/>
        <v>36.269999999999996</v>
      </c>
      <c r="F6" s="2"/>
      <c r="H6" s="45">
        <v>825</v>
      </c>
      <c r="I6" s="46">
        <v>2.3620000000000001</v>
      </c>
    </row>
    <row r="7" spans="1:9">
      <c r="A7" s="61">
        <v>3</v>
      </c>
      <c r="B7" s="21">
        <f>A7*0.72</f>
        <v>2.16</v>
      </c>
      <c r="C7" s="13">
        <v>2.4129999999999998</v>
      </c>
      <c r="D7" s="14">
        <f t="shared" si="0"/>
        <v>5.2120800000000003</v>
      </c>
      <c r="F7" s="2"/>
    </row>
    <row r="8" spans="1:9" ht="16.5" customHeight="1">
      <c r="A8" s="23">
        <v>80</v>
      </c>
      <c r="B8" s="5">
        <f>A8*0.72</f>
        <v>57.599999999999994</v>
      </c>
      <c r="C8" s="6">
        <v>2.4129999999999998</v>
      </c>
      <c r="D8" s="7">
        <f t="shared" si="0"/>
        <v>138.98879999999997</v>
      </c>
      <c r="F8" s="2"/>
    </row>
    <row r="9" spans="1:9" ht="15.75" thickBot="1">
      <c r="A9" s="62">
        <v>3</v>
      </c>
      <c r="B9" s="22">
        <f>A9*0.72</f>
        <v>2.16</v>
      </c>
      <c r="C9" s="20">
        <v>2.4129999999999998</v>
      </c>
      <c r="D9" s="18">
        <f t="shared" si="0"/>
        <v>5.2120800000000003</v>
      </c>
    </row>
    <row r="10" spans="1:9" ht="15.75" thickBot="1">
      <c r="A10" s="50" t="s">
        <v>14</v>
      </c>
      <c r="B10" s="51">
        <f>B2+B3+B4+B6</f>
        <v>942.8</v>
      </c>
      <c r="C10" s="49">
        <f t="shared" ref="C10:C14" si="1">IF(B10&gt;0,D10/B10,0)</f>
        <v>2.2115456088960541</v>
      </c>
      <c r="D10" s="51">
        <f>D2+D3+D4+D6</f>
        <v>2085.0452000671999</v>
      </c>
    </row>
    <row r="11" spans="1:9">
      <c r="A11" s="24" t="s">
        <v>10</v>
      </c>
      <c r="B11" s="36">
        <f>B2+B3+B4+B5+B6</f>
        <v>1073.5519999999999</v>
      </c>
      <c r="C11" s="25">
        <f t="shared" si="1"/>
        <v>2.2360815089229025</v>
      </c>
      <c r="D11" s="37">
        <f>D2+D3+D4+D5+D6</f>
        <v>2400.5497760671997</v>
      </c>
    </row>
    <row r="12" spans="1:9">
      <c r="A12" s="26" t="s">
        <v>11</v>
      </c>
      <c r="B12" s="27">
        <f>B2+B3+B4+B5+B6-B7</f>
        <v>1071.3919999999998</v>
      </c>
      <c r="C12" s="28">
        <f t="shared" si="1"/>
        <v>2.235724829070219</v>
      </c>
      <c r="D12" s="29">
        <f>D2+D3+D4+D5+D6-D7</f>
        <v>2395.3376960671999</v>
      </c>
    </row>
    <row r="13" spans="1:9">
      <c r="A13" s="30" t="s">
        <v>12</v>
      </c>
      <c r="B13" s="31">
        <f>B2+B3+B4+B5+B6-B7-B8</f>
        <v>1013.7919999999998</v>
      </c>
      <c r="C13" s="32">
        <f t="shared" si="1"/>
        <v>2.2256526941100345</v>
      </c>
      <c r="D13" s="33">
        <f>D2+D3+D4+D5+D6-D7-D8</f>
        <v>2256.3488960671998</v>
      </c>
    </row>
    <row r="14" spans="1:9" ht="15.75" thickBot="1">
      <c r="A14" s="34" t="s">
        <v>13</v>
      </c>
      <c r="B14" s="38">
        <f>B2+B3+B4+B5+B6-B7-B8-B9</f>
        <v>1011.6319999999998</v>
      </c>
      <c r="C14" s="35">
        <f t="shared" si="1"/>
        <v>2.2252526769291605</v>
      </c>
      <c r="D14" s="39">
        <f>D2+D3+D4+D5+D6-D7-D8-D9</f>
        <v>2251.1368160672</v>
      </c>
    </row>
    <row r="17" spans="1:1">
      <c r="A17" s="3" t="s">
        <v>17</v>
      </c>
    </row>
    <row r="18" spans="1:1">
      <c r="A18" s="3" t="s">
        <v>15</v>
      </c>
    </row>
    <row r="19" spans="1:1">
      <c r="A19" s="3" t="s">
        <v>16</v>
      </c>
    </row>
  </sheetData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B4" sqref="B4"/>
    </sheetView>
  </sheetViews>
  <sheetFormatPr baseColWidth="10" defaultRowHeight="15"/>
  <cols>
    <col min="1" max="1" width="17.140625" customWidth="1"/>
    <col min="2" max="2" width="9" customWidth="1"/>
    <col min="3" max="3" width="11.28515625" customWidth="1"/>
    <col min="4" max="4" width="13.42578125" bestFit="1" customWidth="1"/>
    <col min="5" max="5" width="8" customWidth="1"/>
    <col min="6" max="6" width="8" style="3" customWidth="1"/>
    <col min="7" max="7" width="8" customWidth="1"/>
    <col min="8" max="8" width="8.85546875" customWidth="1"/>
    <col min="250" max="250" width="13.42578125" bestFit="1" customWidth="1"/>
    <col min="251" max="251" width="9" customWidth="1"/>
    <col min="252" max="252" width="11.28515625" customWidth="1"/>
    <col min="253" max="253" width="13.42578125" bestFit="1" customWidth="1"/>
    <col min="254" max="254" width="9.5703125" customWidth="1"/>
    <col min="255" max="255" width="9.7109375" customWidth="1"/>
    <col min="256" max="256" width="8.85546875" bestFit="1" customWidth="1"/>
    <col min="259" max="259" width="7" customWidth="1"/>
    <col min="260" max="260" width="8.85546875" customWidth="1"/>
    <col min="506" max="506" width="13.42578125" bestFit="1" customWidth="1"/>
    <col min="507" max="507" width="9" customWidth="1"/>
    <col min="508" max="508" width="11.28515625" customWidth="1"/>
    <col min="509" max="509" width="13.42578125" bestFit="1" customWidth="1"/>
    <col min="510" max="510" width="9.5703125" customWidth="1"/>
    <col min="511" max="511" width="9.7109375" customWidth="1"/>
    <col min="512" max="512" width="8.85546875" bestFit="1" customWidth="1"/>
    <col min="515" max="515" width="7" customWidth="1"/>
    <col min="516" max="516" width="8.85546875" customWidth="1"/>
    <col min="762" max="762" width="13.42578125" bestFit="1" customWidth="1"/>
    <col min="763" max="763" width="9" customWidth="1"/>
    <col min="764" max="764" width="11.28515625" customWidth="1"/>
    <col min="765" max="765" width="13.42578125" bestFit="1" customWidth="1"/>
    <col min="766" max="766" width="9.5703125" customWidth="1"/>
    <col min="767" max="767" width="9.7109375" customWidth="1"/>
    <col min="768" max="768" width="8.85546875" bestFit="1" customWidth="1"/>
    <col min="771" max="771" width="7" customWidth="1"/>
    <col min="772" max="772" width="8.85546875" customWidth="1"/>
    <col min="1018" max="1018" width="13.42578125" bestFit="1" customWidth="1"/>
    <col min="1019" max="1019" width="9" customWidth="1"/>
    <col min="1020" max="1020" width="11.28515625" customWidth="1"/>
    <col min="1021" max="1021" width="13.42578125" bestFit="1" customWidth="1"/>
    <col min="1022" max="1022" width="9.5703125" customWidth="1"/>
    <col min="1023" max="1023" width="9.7109375" customWidth="1"/>
    <col min="1024" max="1024" width="8.85546875" bestFit="1" customWidth="1"/>
    <col min="1027" max="1027" width="7" customWidth="1"/>
    <col min="1028" max="1028" width="8.85546875" customWidth="1"/>
    <col min="1274" max="1274" width="13.42578125" bestFit="1" customWidth="1"/>
    <col min="1275" max="1275" width="9" customWidth="1"/>
    <col min="1276" max="1276" width="11.28515625" customWidth="1"/>
    <col min="1277" max="1277" width="13.42578125" bestFit="1" customWidth="1"/>
    <col min="1278" max="1278" width="9.5703125" customWidth="1"/>
    <col min="1279" max="1279" width="9.7109375" customWidth="1"/>
    <col min="1280" max="1280" width="8.85546875" bestFit="1" customWidth="1"/>
    <col min="1283" max="1283" width="7" customWidth="1"/>
    <col min="1284" max="1284" width="8.85546875" customWidth="1"/>
    <col min="1530" max="1530" width="13.42578125" bestFit="1" customWidth="1"/>
    <col min="1531" max="1531" width="9" customWidth="1"/>
    <col min="1532" max="1532" width="11.28515625" customWidth="1"/>
    <col min="1533" max="1533" width="13.42578125" bestFit="1" customWidth="1"/>
    <col min="1534" max="1534" width="9.5703125" customWidth="1"/>
    <col min="1535" max="1535" width="9.7109375" customWidth="1"/>
    <col min="1536" max="1536" width="8.85546875" bestFit="1" customWidth="1"/>
    <col min="1539" max="1539" width="7" customWidth="1"/>
    <col min="1540" max="1540" width="8.85546875" customWidth="1"/>
    <col min="1786" max="1786" width="13.42578125" bestFit="1" customWidth="1"/>
    <col min="1787" max="1787" width="9" customWidth="1"/>
    <col min="1788" max="1788" width="11.28515625" customWidth="1"/>
    <col min="1789" max="1789" width="13.42578125" bestFit="1" customWidth="1"/>
    <col min="1790" max="1790" width="9.5703125" customWidth="1"/>
    <col min="1791" max="1791" width="9.7109375" customWidth="1"/>
    <col min="1792" max="1792" width="8.85546875" bestFit="1" customWidth="1"/>
    <col min="1795" max="1795" width="7" customWidth="1"/>
    <col min="1796" max="1796" width="8.85546875" customWidth="1"/>
    <col min="2042" max="2042" width="13.42578125" bestFit="1" customWidth="1"/>
    <col min="2043" max="2043" width="9" customWidth="1"/>
    <col min="2044" max="2044" width="11.28515625" customWidth="1"/>
    <col min="2045" max="2045" width="13.42578125" bestFit="1" customWidth="1"/>
    <col min="2046" max="2046" width="9.5703125" customWidth="1"/>
    <col min="2047" max="2047" width="9.7109375" customWidth="1"/>
    <col min="2048" max="2048" width="8.85546875" bestFit="1" customWidth="1"/>
    <col min="2051" max="2051" width="7" customWidth="1"/>
    <col min="2052" max="2052" width="8.85546875" customWidth="1"/>
    <col min="2298" max="2298" width="13.42578125" bestFit="1" customWidth="1"/>
    <col min="2299" max="2299" width="9" customWidth="1"/>
    <col min="2300" max="2300" width="11.28515625" customWidth="1"/>
    <col min="2301" max="2301" width="13.42578125" bestFit="1" customWidth="1"/>
    <col min="2302" max="2302" width="9.5703125" customWidth="1"/>
    <col min="2303" max="2303" width="9.7109375" customWidth="1"/>
    <col min="2304" max="2304" width="8.85546875" bestFit="1" customWidth="1"/>
    <col min="2307" max="2307" width="7" customWidth="1"/>
    <col min="2308" max="2308" width="8.85546875" customWidth="1"/>
    <col min="2554" max="2554" width="13.42578125" bestFit="1" customWidth="1"/>
    <col min="2555" max="2555" width="9" customWidth="1"/>
    <col min="2556" max="2556" width="11.28515625" customWidth="1"/>
    <col min="2557" max="2557" width="13.42578125" bestFit="1" customWidth="1"/>
    <col min="2558" max="2558" width="9.5703125" customWidth="1"/>
    <col min="2559" max="2559" width="9.7109375" customWidth="1"/>
    <col min="2560" max="2560" width="8.85546875" bestFit="1" customWidth="1"/>
    <col min="2563" max="2563" width="7" customWidth="1"/>
    <col min="2564" max="2564" width="8.85546875" customWidth="1"/>
    <col min="2810" max="2810" width="13.42578125" bestFit="1" customWidth="1"/>
    <col min="2811" max="2811" width="9" customWidth="1"/>
    <col min="2812" max="2812" width="11.28515625" customWidth="1"/>
    <col min="2813" max="2813" width="13.42578125" bestFit="1" customWidth="1"/>
    <col min="2814" max="2814" width="9.5703125" customWidth="1"/>
    <col min="2815" max="2815" width="9.7109375" customWidth="1"/>
    <col min="2816" max="2816" width="8.85546875" bestFit="1" customWidth="1"/>
    <col min="2819" max="2819" width="7" customWidth="1"/>
    <col min="2820" max="2820" width="8.85546875" customWidth="1"/>
    <col min="3066" max="3066" width="13.42578125" bestFit="1" customWidth="1"/>
    <col min="3067" max="3067" width="9" customWidth="1"/>
    <col min="3068" max="3068" width="11.28515625" customWidth="1"/>
    <col min="3069" max="3069" width="13.42578125" bestFit="1" customWidth="1"/>
    <col min="3070" max="3070" width="9.5703125" customWidth="1"/>
    <col min="3071" max="3071" width="9.7109375" customWidth="1"/>
    <col min="3072" max="3072" width="8.85546875" bestFit="1" customWidth="1"/>
    <col min="3075" max="3075" width="7" customWidth="1"/>
    <col min="3076" max="3076" width="8.85546875" customWidth="1"/>
    <col min="3322" max="3322" width="13.42578125" bestFit="1" customWidth="1"/>
    <col min="3323" max="3323" width="9" customWidth="1"/>
    <col min="3324" max="3324" width="11.28515625" customWidth="1"/>
    <col min="3325" max="3325" width="13.42578125" bestFit="1" customWidth="1"/>
    <col min="3326" max="3326" width="9.5703125" customWidth="1"/>
    <col min="3327" max="3327" width="9.7109375" customWidth="1"/>
    <col min="3328" max="3328" width="8.85546875" bestFit="1" customWidth="1"/>
    <col min="3331" max="3331" width="7" customWidth="1"/>
    <col min="3332" max="3332" width="8.85546875" customWidth="1"/>
    <col min="3578" max="3578" width="13.42578125" bestFit="1" customWidth="1"/>
    <col min="3579" max="3579" width="9" customWidth="1"/>
    <col min="3580" max="3580" width="11.28515625" customWidth="1"/>
    <col min="3581" max="3581" width="13.42578125" bestFit="1" customWidth="1"/>
    <col min="3582" max="3582" width="9.5703125" customWidth="1"/>
    <col min="3583" max="3583" width="9.7109375" customWidth="1"/>
    <col min="3584" max="3584" width="8.85546875" bestFit="1" customWidth="1"/>
    <col min="3587" max="3587" width="7" customWidth="1"/>
    <col min="3588" max="3588" width="8.85546875" customWidth="1"/>
    <col min="3834" max="3834" width="13.42578125" bestFit="1" customWidth="1"/>
    <col min="3835" max="3835" width="9" customWidth="1"/>
    <col min="3836" max="3836" width="11.28515625" customWidth="1"/>
    <col min="3837" max="3837" width="13.42578125" bestFit="1" customWidth="1"/>
    <col min="3838" max="3838" width="9.5703125" customWidth="1"/>
    <col min="3839" max="3839" width="9.7109375" customWidth="1"/>
    <col min="3840" max="3840" width="8.85546875" bestFit="1" customWidth="1"/>
    <col min="3843" max="3843" width="7" customWidth="1"/>
    <col min="3844" max="3844" width="8.85546875" customWidth="1"/>
    <col min="4090" max="4090" width="13.42578125" bestFit="1" customWidth="1"/>
    <col min="4091" max="4091" width="9" customWidth="1"/>
    <col min="4092" max="4092" width="11.28515625" customWidth="1"/>
    <col min="4093" max="4093" width="13.42578125" bestFit="1" customWidth="1"/>
    <col min="4094" max="4094" width="9.5703125" customWidth="1"/>
    <col min="4095" max="4095" width="9.7109375" customWidth="1"/>
    <col min="4096" max="4096" width="8.85546875" bestFit="1" customWidth="1"/>
    <col min="4099" max="4099" width="7" customWidth="1"/>
    <col min="4100" max="4100" width="8.85546875" customWidth="1"/>
    <col min="4346" max="4346" width="13.42578125" bestFit="1" customWidth="1"/>
    <col min="4347" max="4347" width="9" customWidth="1"/>
    <col min="4348" max="4348" width="11.28515625" customWidth="1"/>
    <col min="4349" max="4349" width="13.42578125" bestFit="1" customWidth="1"/>
    <col min="4350" max="4350" width="9.5703125" customWidth="1"/>
    <col min="4351" max="4351" width="9.7109375" customWidth="1"/>
    <col min="4352" max="4352" width="8.85546875" bestFit="1" customWidth="1"/>
    <col min="4355" max="4355" width="7" customWidth="1"/>
    <col min="4356" max="4356" width="8.85546875" customWidth="1"/>
    <col min="4602" max="4602" width="13.42578125" bestFit="1" customWidth="1"/>
    <col min="4603" max="4603" width="9" customWidth="1"/>
    <col min="4604" max="4604" width="11.28515625" customWidth="1"/>
    <col min="4605" max="4605" width="13.42578125" bestFit="1" customWidth="1"/>
    <col min="4606" max="4606" width="9.5703125" customWidth="1"/>
    <col min="4607" max="4607" width="9.7109375" customWidth="1"/>
    <col min="4608" max="4608" width="8.85546875" bestFit="1" customWidth="1"/>
    <col min="4611" max="4611" width="7" customWidth="1"/>
    <col min="4612" max="4612" width="8.85546875" customWidth="1"/>
    <col min="4858" max="4858" width="13.42578125" bestFit="1" customWidth="1"/>
    <col min="4859" max="4859" width="9" customWidth="1"/>
    <col min="4860" max="4860" width="11.28515625" customWidth="1"/>
    <col min="4861" max="4861" width="13.42578125" bestFit="1" customWidth="1"/>
    <col min="4862" max="4862" width="9.5703125" customWidth="1"/>
    <col min="4863" max="4863" width="9.7109375" customWidth="1"/>
    <col min="4864" max="4864" width="8.85546875" bestFit="1" customWidth="1"/>
    <col min="4867" max="4867" width="7" customWidth="1"/>
    <col min="4868" max="4868" width="8.85546875" customWidth="1"/>
    <col min="5114" max="5114" width="13.42578125" bestFit="1" customWidth="1"/>
    <col min="5115" max="5115" width="9" customWidth="1"/>
    <col min="5116" max="5116" width="11.28515625" customWidth="1"/>
    <col min="5117" max="5117" width="13.42578125" bestFit="1" customWidth="1"/>
    <col min="5118" max="5118" width="9.5703125" customWidth="1"/>
    <col min="5119" max="5119" width="9.7109375" customWidth="1"/>
    <col min="5120" max="5120" width="8.85546875" bestFit="1" customWidth="1"/>
    <col min="5123" max="5123" width="7" customWidth="1"/>
    <col min="5124" max="5124" width="8.85546875" customWidth="1"/>
    <col min="5370" max="5370" width="13.42578125" bestFit="1" customWidth="1"/>
    <col min="5371" max="5371" width="9" customWidth="1"/>
    <col min="5372" max="5372" width="11.28515625" customWidth="1"/>
    <col min="5373" max="5373" width="13.42578125" bestFit="1" customWidth="1"/>
    <col min="5374" max="5374" width="9.5703125" customWidth="1"/>
    <col min="5375" max="5375" width="9.7109375" customWidth="1"/>
    <col min="5376" max="5376" width="8.85546875" bestFit="1" customWidth="1"/>
    <col min="5379" max="5379" width="7" customWidth="1"/>
    <col min="5380" max="5380" width="8.85546875" customWidth="1"/>
    <col min="5626" max="5626" width="13.42578125" bestFit="1" customWidth="1"/>
    <col min="5627" max="5627" width="9" customWidth="1"/>
    <col min="5628" max="5628" width="11.28515625" customWidth="1"/>
    <col min="5629" max="5629" width="13.42578125" bestFit="1" customWidth="1"/>
    <col min="5630" max="5630" width="9.5703125" customWidth="1"/>
    <col min="5631" max="5631" width="9.7109375" customWidth="1"/>
    <col min="5632" max="5632" width="8.85546875" bestFit="1" customWidth="1"/>
    <col min="5635" max="5635" width="7" customWidth="1"/>
    <col min="5636" max="5636" width="8.85546875" customWidth="1"/>
    <col min="5882" max="5882" width="13.42578125" bestFit="1" customWidth="1"/>
    <col min="5883" max="5883" width="9" customWidth="1"/>
    <col min="5884" max="5884" width="11.28515625" customWidth="1"/>
    <col min="5885" max="5885" width="13.42578125" bestFit="1" customWidth="1"/>
    <col min="5886" max="5886" width="9.5703125" customWidth="1"/>
    <col min="5887" max="5887" width="9.7109375" customWidth="1"/>
    <col min="5888" max="5888" width="8.85546875" bestFit="1" customWidth="1"/>
    <col min="5891" max="5891" width="7" customWidth="1"/>
    <col min="5892" max="5892" width="8.85546875" customWidth="1"/>
    <col min="6138" max="6138" width="13.42578125" bestFit="1" customWidth="1"/>
    <col min="6139" max="6139" width="9" customWidth="1"/>
    <col min="6140" max="6140" width="11.28515625" customWidth="1"/>
    <col min="6141" max="6141" width="13.42578125" bestFit="1" customWidth="1"/>
    <col min="6142" max="6142" width="9.5703125" customWidth="1"/>
    <col min="6143" max="6143" width="9.7109375" customWidth="1"/>
    <col min="6144" max="6144" width="8.85546875" bestFit="1" customWidth="1"/>
    <col min="6147" max="6147" width="7" customWidth="1"/>
    <col min="6148" max="6148" width="8.85546875" customWidth="1"/>
    <col min="6394" max="6394" width="13.42578125" bestFit="1" customWidth="1"/>
    <col min="6395" max="6395" width="9" customWidth="1"/>
    <col min="6396" max="6396" width="11.28515625" customWidth="1"/>
    <col min="6397" max="6397" width="13.42578125" bestFit="1" customWidth="1"/>
    <col min="6398" max="6398" width="9.5703125" customWidth="1"/>
    <col min="6399" max="6399" width="9.7109375" customWidth="1"/>
    <col min="6400" max="6400" width="8.85546875" bestFit="1" customWidth="1"/>
    <col min="6403" max="6403" width="7" customWidth="1"/>
    <col min="6404" max="6404" width="8.85546875" customWidth="1"/>
    <col min="6650" max="6650" width="13.42578125" bestFit="1" customWidth="1"/>
    <col min="6651" max="6651" width="9" customWidth="1"/>
    <col min="6652" max="6652" width="11.28515625" customWidth="1"/>
    <col min="6653" max="6653" width="13.42578125" bestFit="1" customWidth="1"/>
    <col min="6654" max="6654" width="9.5703125" customWidth="1"/>
    <col min="6655" max="6655" width="9.7109375" customWidth="1"/>
    <col min="6656" max="6656" width="8.85546875" bestFit="1" customWidth="1"/>
    <col min="6659" max="6659" width="7" customWidth="1"/>
    <col min="6660" max="6660" width="8.85546875" customWidth="1"/>
    <col min="6906" max="6906" width="13.42578125" bestFit="1" customWidth="1"/>
    <col min="6907" max="6907" width="9" customWidth="1"/>
    <col min="6908" max="6908" width="11.28515625" customWidth="1"/>
    <col min="6909" max="6909" width="13.42578125" bestFit="1" customWidth="1"/>
    <col min="6910" max="6910" width="9.5703125" customWidth="1"/>
    <col min="6911" max="6911" width="9.7109375" customWidth="1"/>
    <col min="6912" max="6912" width="8.85546875" bestFit="1" customWidth="1"/>
    <col min="6915" max="6915" width="7" customWidth="1"/>
    <col min="6916" max="6916" width="8.85546875" customWidth="1"/>
    <col min="7162" max="7162" width="13.42578125" bestFit="1" customWidth="1"/>
    <col min="7163" max="7163" width="9" customWidth="1"/>
    <col min="7164" max="7164" width="11.28515625" customWidth="1"/>
    <col min="7165" max="7165" width="13.42578125" bestFit="1" customWidth="1"/>
    <col min="7166" max="7166" width="9.5703125" customWidth="1"/>
    <col min="7167" max="7167" width="9.7109375" customWidth="1"/>
    <col min="7168" max="7168" width="8.85546875" bestFit="1" customWidth="1"/>
    <col min="7171" max="7171" width="7" customWidth="1"/>
    <col min="7172" max="7172" width="8.85546875" customWidth="1"/>
    <col min="7418" max="7418" width="13.42578125" bestFit="1" customWidth="1"/>
    <col min="7419" max="7419" width="9" customWidth="1"/>
    <col min="7420" max="7420" width="11.28515625" customWidth="1"/>
    <col min="7421" max="7421" width="13.42578125" bestFit="1" customWidth="1"/>
    <col min="7422" max="7422" width="9.5703125" customWidth="1"/>
    <col min="7423" max="7423" width="9.7109375" customWidth="1"/>
    <col min="7424" max="7424" width="8.85546875" bestFit="1" customWidth="1"/>
    <col min="7427" max="7427" width="7" customWidth="1"/>
    <col min="7428" max="7428" width="8.85546875" customWidth="1"/>
    <col min="7674" max="7674" width="13.42578125" bestFit="1" customWidth="1"/>
    <col min="7675" max="7675" width="9" customWidth="1"/>
    <col min="7676" max="7676" width="11.28515625" customWidth="1"/>
    <col min="7677" max="7677" width="13.42578125" bestFit="1" customWidth="1"/>
    <col min="7678" max="7678" width="9.5703125" customWidth="1"/>
    <col min="7679" max="7679" width="9.7109375" customWidth="1"/>
    <col min="7680" max="7680" width="8.85546875" bestFit="1" customWidth="1"/>
    <col min="7683" max="7683" width="7" customWidth="1"/>
    <col min="7684" max="7684" width="8.85546875" customWidth="1"/>
    <col min="7930" max="7930" width="13.42578125" bestFit="1" customWidth="1"/>
    <col min="7931" max="7931" width="9" customWidth="1"/>
    <col min="7932" max="7932" width="11.28515625" customWidth="1"/>
    <col min="7933" max="7933" width="13.42578125" bestFit="1" customWidth="1"/>
    <col min="7934" max="7934" width="9.5703125" customWidth="1"/>
    <col min="7935" max="7935" width="9.7109375" customWidth="1"/>
    <col min="7936" max="7936" width="8.85546875" bestFit="1" customWidth="1"/>
    <col min="7939" max="7939" width="7" customWidth="1"/>
    <col min="7940" max="7940" width="8.85546875" customWidth="1"/>
    <col min="8186" max="8186" width="13.42578125" bestFit="1" customWidth="1"/>
    <col min="8187" max="8187" width="9" customWidth="1"/>
    <col min="8188" max="8188" width="11.28515625" customWidth="1"/>
    <col min="8189" max="8189" width="13.42578125" bestFit="1" customWidth="1"/>
    <col min="8190" max="8190" width="9.5703125" customWidth="1"/>
    <col min="8191" max="8191" width="9.7109375" customWidth="1"/>
    <col min="8192" max="8192" width="8.85546875" bestFit="1" customWidth="1"/>
    <col min="8195" max="8195" width="7" customWidth="1"/>
    <col min="8196" max="8196" width="8.85546875" customWidth="1"/>
    <col min="8442" max="8442" width="13.42578125" bestFit="1" customWidth="1"/>
    <col min="8443" max="8443" width="9" customWidth="1"/>
    <col min="8444" max="8444" width="11.28515625" customWidth="1"/>
    <col min="8445" max="8445" width="13.42578125" bestFit="1" customWidth="1"/>
    <col min="8446" max="8446" width="9.5703125" customWidth="1"/>
    <col min="8447" max="8447" width="9.7109375" customWidth="1"/>
    <col min="8448" max="8448" width="8.85546875" bestFit="1" customWidth="1"/>
    <col min="8451" max="8451" width="7" customWidth="1"/>
    <col min="8452" max="8452" width="8.85546875" customWidth="1"/>
    <col min="8698" max="8698" width="13.42578125" bestFit="1" customWidth="1"/>
    <col min="8699" max="8699" width="9" customWidth="1"/>
    <col min="8700" max="8700" width="11.28515625" customWidth="1"/>
    <col min="8701" max="8701" width="13.42578125" bestFit="1" customWidth="1"/>
    <col min="8702" max="8702" width="9.5703125" customWidth="1"/>
    <col min="8703" max="8703" width="9.7109375" customWidth="1"/>
    <col min="8704" max="8704" width="8.85546875" bestFit="1" customWidth="1"/>
    <col min="8707" max="8707" width="7" customWidth="1"/>
    <col min="8708" max="8708" width="8.85546875" customWidth="1"/>
    <col min="8954" max="8954" width="13.42578125" bestFit="1" customWidth="1"/>
    <col min="8955" max="8955" width="9" customWidth="1"/>
    <col min="8956" max="8956" width="11.28515625" customWidth="1"/>
    <col min="8957" max="8957" width="13.42578125" bestFit="1" customWidth="1"/>
    <col min="8958" max="8958" width="9.5703125" customWidth="1"/>
    <col min="8959" max="8959" width="9.7109375" customWidth="1"/>
    <col min="8960" max="8960" width="8.85546875" bestFit="1" customWidth="1"/>
    <col min="8963" max="8963" width="7" customWidth="1"/>
    <col min="8964" max="8964" width="8.85546875" customWidth="1"/>
    <col min="9210" max="9210" width="13.42578125" bestFit="1" customWidth="1"/>
    <col min="9211" max="9211" width="9" customWidth="1"/>
    <col min="9212" max="9212" width="11.28515625" customWidth="1"/>
    <col min="9213" max="9213" width="13.42578125" bestFit="1" customWidth="1"/>
    <col min="9214" max="9214" width="9.5703125" customWidth="1"/>
    <col min="9215" max="9215" width="9.7109375" customWidth="1"/>
    <col min="9216" max="9216" width="8.85546875" bestFit="1" customWidth="1"/>
    <col min="9219" max="9219" width="7" customWidth="1"/>
    <col min="9220" max="9220" width="8.85546875" customWidth="1"/>
    <col min="9466" max="9466" width="13.42578125" bestFit="1" customWidth="1"/>
    <col min="9467" max="9467" width="9" customWidth="1"/>
    <col min="9468" max="9468" width="11.28515625" customWidth="1"/>
    <col min="9469" max="9469" width="13.42578125" bestFit="1" customWidth="1"/>
    <col min="9470" max="9470" width="9.5703125" customWidth="1"/>
    <col min="9471" max="9471" width="9.7109375" customWidth="1"/>
    <col min="9472" max="9472" width="8.85546875" bestFit="1" customWidth="1"/>
    <col min="9475" max="9475" width="7" customWidth="1"/>
    <col min="9476" max="9476" width="8.85546875" customWidth="1"/>
    <col min="9722" max="9722" width="13.42578125" bestFit="1" customWidth="1"/>
    <col min="9723" max="9723" width="9" customWidth="1"/>
    <col min="9724" max="9724" width="11.28515625" customWidth="1"/>
    <col min="9725" max="9725" width="13.42578125" bestFit="1" customWidth="1"/>
    <col min="9726" max="9726" width="9.5703125" customWidth="1"/>
    <col min="9727" max="9727" width="9.7109375" customWidth="1"/>
    <col min="9728" max="9728" width="8.85546875" bestFit="1" customWidth="1"/>
    <col min="9731" max="9731" width="7" customWidth="1"/>
    <col min="9732" max="9732" width="8.85546875" customWidth="1"/>
    <col min="9978" max="9978" width="13.42578125" bestFit="1" customWidth="1"/>
    <col min="9979" max="9979" width="9" customWidth="1"/>
    <col min="9980" max="9980" width="11.28515625" customWidth="1"/>
    <col min="9981" max="9981" width="13.42578125" bestFit="1" customWidth="1"/>
    <col min="9982" max="9982" width="9.5703125" customWidth="1"/>
    <col min="9983" max="9983" width="9.7109375" customWidth="1"/>
    <col min="9984" max="9984" width="8.85546875" bestFit="1" customWidth="1"/>
    <col min="9987" max="9987" width="7" customWidth="1"/>
    <col min="9988" max="9988" width="8.85546875" customWidth="1"/>
    <col min="10234" max="10234" width="13.42578125" bestFit="1" customWidth="1"/>
    <col min="10235" max="10235" width="9" customWidth="1"/>
    <col min="10236" max="10236" width="11.28515625" customWidth="1"/>
    <col min="10237" max="10237" width="13.42578125" bestFit="1" customWidth="1"/>
    <col min="10238" max="10238" width="9.5703125" customWidth="1"/>
    <col min="10239" max="10239" width="9.7109375" customWidth="1"/>
    <col min="10240" max="10240" width="8.85546875" bestFit="1" customWidth="1"/>
    <col min="10243" max="10243" width="7" customWidth="1"/>
    <col min="10244" max="10244" width="8.85546875" customWidth="1"/>
    <col min="10490" max="10490" width="13.42578125" bestFit="1" customWidth="1"/>
    <col min="10491" max="10491" width="9" customWidth="1"/>
    <col min="10492" max="10492" width="11.28515625" customWidth="1"/>
    <col min="10493" max="10493" width="13.42578125" bestFit="1" customWidth="1"/>
    <col min="10494" max="10494" width="9.5703125" customWidth="1"/>
    <col min="10495" max="10495" width="9.7109375" customWidth="1"/>
    <col min="10496" max="10496" width="8.85546875" bestFit="1" customWidth="1"/>
    <col min="10499" max="10499" width="7" customWidth="1"/>
    <col min="10500" max="10500" width="8.85546875" customWidth="1"/>
    <col min="10746" max="10746" width="13.42578125" bestFit="1" customWidth="1"/>
    <col min="10747" max="10747" width="9" customWidth="1"/>
    <col min="10748" max="10748" width="11.28515625" customWidth="1"/>
    <col min="10749" max="10749" width="13.42578125" bestFit="1" customWidth="1"/>
    <col min="10750" max="10750" width="9.5703125" customWidth="1"/>
    <col min="10751" max="10751" width="9.7109375" customWidth="1"/>
    <col min="10752" max="10752" width="8.85546875" bestFit="1" customWidth="1"/>
    <col min="10755" max="10755" width="7" customWidth="1"/>
    <col min="10756" max="10756" width="8.85546875" customWidth="1"/>
    <col min="11002" max="11002" width="13.42578125" bestFit="1" customWidth="1"/>
    <col min="11003" max="11003" width="9" customWidth="1"/>
    <col min="11004" max="11004" width="11.28515625" customWidth="1"/>
    <col min="11005" max="11005" width="13.42578125" bestFit="1" customWidth="1"/>
    <col min="11006" max="11006" width="9.5703125" customWidth="1"/>
    <col min="11007" max="11007" width="9.7109375" customWidth="1"/>
    <col min="11008" max="11008" width="8.85546875" bestFit="1" customWidth="1"/>
    <col min="11011" max="11011" width="7" customWidth="1"/>
    <col min="11012" max="11012" width="8.85546875" customWidth="1"/>
    <col min="11258" max="11258" width="13.42578125" bestFit="1" customWidth="1"/>
    <col min="11259" max="11259" width="9" customWidth="1"/>
    <col min="11260" max="11260" width="11.28515625" customWidth="1"/>
    <col min="11261" max="11261" width="13.42578125" bestFit="1" customWidth="1"/>
    <col min="11262" max="11262" width="9.5703125" customWidth="1"/>
    <col min="11263" max="11263" width="9.7109375" customWidth="1"/>
    <col min="11264" max="11264" width="8.85546875" bestFit="1" customWidth="1"/>
    <col min="11267" max="11267" width="7" customWidth="1"/>
    <col min="11268" max="11268" width="8.85546875" customWidth="1"/>
    <col min="11514" max="11514" width="13.42578125" bestFit="1" customWidth="1"/>
    <col min="11515" max="11515" width="9" customWidth="1"/>
    <col min="11516" max="11516" width="11.28515625" customWidth="1"/>
    <col min="11517" max="11517" width="13.42578125" bestFit="1" customWidth="1"/>
    <col min="11518" max="11518" width="9.5703125" customWidth="1"/>
    <col min="11519" max="11519" width="9.7109375" customWidth="1"/>
    <col min="11520" max="11520" width="8.85546875" bestFit="1" customWidth="1"/>
    <col min="11523" max="11523" width="7" customWidth="1"/>
    <col min="11524" max="11524" width="8.85546875" customWidth="1"/>
    <col min="11770" max="11770" width="13.42578125" bestFit="1" customWidth="1"/>
    <col min="11771" max="11771" width="9" customWidth="1"/>
    <col min="11772" max="11772" width="11.28515625" customWidth="1"/>
    <col min="11773" max="11773" width="13.42578125" bestFit="1" customWidth="1"/>
    <col min="11774" max="11774" width="9.5703125" customWidth="1"/>
    <col min="11775" max="11775" width="9.7109375" customWidth="1"/>
    <col min="11776" max="11776" width="8.85546875" bestFit="1" customWidth="1"/>
    <col min="11779" max="11779" width="7" customWidth="1"/>
    <col min="11780" max="11780" width="8.85546875" customWidth="1"/>
    <col min="12026" max="12026" width="13.42578125" bestFit="1" customWidth="1"/>
    <col min="12027" max="12027" width="9" customWidth="1"/>
    <col min="12028" max="12028" width="11.28515625" customWidth="1"/>
    <col min="12029" max="12029" width="13.42578125" bestFit="1" customWidth="1"/>
    <col min="12030" max="12030" width="9.5703125" customWidth="1"/>
    <col min="12031" max="12031" width="9.7109375" customWidth="1"/>
    <col min="12032" max="12032" width="8.85546875" bestFit="1" customWidth="1"/>
    <col min="12035" max="12035" width="7" customWidth="1"/>
    <col min="12036" max="12036" width="8.85546875" customWidth="1"/>
    <col min="12282" max="12282" width="13.42578125" bestFit="1" customWidth="1"/>
    <col min="12283" max="12283" width="9" customWidth="1"/>
    <col min="12284" max="12284" width="11.28515625" customWidth="1"/>
    <col min="12285" max="12285" width="13.42578125" bestFit="1" customWidth="1"/>
    <col min="12286" max="12286" width="9.5703125" customWidth="1"/>
    <col min="12287" max="12287" width="9.7109375" customWidth="1"/>
    <col min="12288" max="12288" width="8.85546875" bestFit="1" customWidth="1"/>
    <col min="12291" max="12291" width="7" customWidth="1"/>
    <col min="12292" max="12292" width="8.85546875" customWidth="1"/>
    <col min="12538" max="12538" width="13.42578125" bestFit="1" customWidth="1"/>
    <col min="12539" max="12539" width="9" customWidth="1"/>
    <col min="12540" max="12540" width="11.28515625" customWidth="1"/>
    <col min="12541" max="12541" width="13.42578125" bestFit="1" customWidth="1"/>
    <col min="12542" max="12542" width="9.5703125" customWidth="1"/>
    <col min="12543" max="12543" width="9.7109375" customWidth="1"/>
    <col min="12544" max="12544" width="8.85546875" bestFit="1" customWidth="1"/>
    <col min="12547" max="12547" width="7" customWidth="1"/>
    <col min="12548" max="12548" width="8.85546875" customWidth="1"/>
    <col min="12794" max="12794" width="13.42578125" bestFit="1" customWidth="1"/>
    <col min="12795" max="12795" width="9" customWidth="1"/>
    <col min="12796" max="12796" width="11.28515625" customWidth="1"/>
    <col min="12797" max="12797" width="13.42578125" bestFit="1" customWidth="1"/>
    <col min="12798" max="12798" width="9.5703125" customWidth="1"/>
    <col min="12799" max="12799" width="9.7109375" customWidth="1"/>
    <col min="12800" max="12800" width="8.85546875" bestFit="1" customWidth="1"/>
    <col min="12803" max="12803" width="7" customWidth="1"/>
    <col min="12804" max="12804" width="8.85546875" customWidth="1"/>
    <col min="13050" max="13050" width="13.42578125" bestFit="1" customWidth="1"/>
    <col min="13051" max="13051" width="9" customWidth="1"/>
    <col min="13052" max="13052" width="11.28515625" customWidth="1"/>
    <col min="13053" max="13053" width="13.42578125" bestFit="1" customWidth="1"/>
    <col min="13054" max="13054" width="9.5703125" customWidth="1"/>
    <col min="13055" max="13055" width="9.7109375" customWidth="1"/>
    <col min="13056" max="13056" width="8.85546875" bestFit="1" customWidth="1"/>
    <col min="13059" max="13059" width="7" customWidth="1"/>
    <col min="13060" max="13060" width="8.85546875" customWidth="1"/>
    <col min="13306" max="13306" width="13.42578125" bestFit="1" customWidth="1"/>
    <col min="13307" max="13307" width="9" customWidth="1"/>
    <col min="13308" max="13308" width="11.28515625" customWidth="1"/>
    <col min="13309" max="13309" width="13.42578125" bestFit="1" customWidth="1"/>
    <col min="13310" max="13310" width="9.5703125" customWidth="1"/>
    <col min="13311" max="13311" width="9.7109375" customWidth="1"/>
    <col min="13312" max="13312" width="8.85546875" bestFit="1" customWidth="1"/>
    <col min="13315" max="13315" width="7" customWidth="1"/>
    <col min="13316" max="13316" width="8.85546875" customWidth="1"/>
    <col min="13562" max="13562" width="13.42578125" bestFit="1" customWidth="1"/>
    <col min="13563" max="13563" width="9" customWidth="1"/>
    <col min="13564" max="13564" width="11.28515625" customWidth="1"/>
    <col min="13565" max="13565" width="13.42578125" bestFit="1" customWidth="1"/>
    <col min="13566" max="13566" width="9.5703125" customWidth="1"/>
    <col min="13567" max="13567" width="9.7109375" customWidth="1"/>
    <col min="13568" max="13568" width="8.85546875" bestFit="1" customWidth="1"/>
    <col min="13571" max="13571" width="7" customWidth="1"/>
    <col min="13572" max="13572" width="8.85546875" customWidth="1"/>
    <col min="13818" max="13818" width="13.42578125" bestFit="1" customWidth="1"/>
    <col min="13819" max="13819" width="9" customWidth="1"/>
    <col min="13820" max="13820" width="11.28515625" customWidth="1"/>
    <col min="13821" max="13821" width="13.42578125" bestFit="1" customWidth="1"/>
    <col min="13822" max="13822" width="9.5703125" customWidth="1"/>
    <col min="13823" max="13823" width="9.7109375" customWidth="1"/>
    <col min="13824" max="13824" width="8.85546875" bestFit="1" customWidth="1"/>
    <col min="13827" max="13827" width="7" customWidth="1"/>
    <col min="13828" max="13828" width="8.85546875" customWidth="1"/>
    <col min="14074" max="14074" width="13.42578125" bestFit="1" customWidth="1"/>
    <col min="14075" max="14075" width="9" customWidth="1"/>
    <col min="14076" max="14076" width="11.28515625" customWidth="1"/>
    <col min="14077" max="14077" width="13.42578125" bestFit="1" customWidth="1"/>
    <col min="14078" max="14078" width="9.5703125" customWidth="1"/>
    <col min="14079" max="14079" width="9.7109375" customWidth="1"/>
    <col min="14080" max="14080" width="8.85546875" bestFit="1" customWidth="1"/>
    <col min="14083" max="14083" width="7" customWidth="1"/>
    <col min="14084" max="14084" width="8.85546875" customWidth="1"/>
    <col min="14330" max="14330" width="13.42578125" bestFit="1" customWidth="1"/>
    <col min="14331" max="14331" width="9" customWidth="1"/>
    <col min="14332" max="14332" width="11.28515625" customWidth="1"/>
    <col min="14333" max="14333" width="13.42578125" bestFit="1" customWidth="1"/>
    <col min="14334" max="14334" width="9.5703125" customWidth="1"/>
    <col min="14335" max="14335" width="9.7109375" customWidth="1"/>
    <col min="14336" max="14336" width="8.85546875" bestFit="1" customWidth="1"/>
    <col min="14339" max="14339" width="7" customWidth="1"/>
    <col min="14340" max="14340" width="8.85546875" customWidth="1"/>
    <col min="14586" max="14586" width="13.42578125" bestFit="1" customWidth="1"/>
    <col min="14587" max="14587" width="9" customWidth="1"/>
    <col min="14588" max="14588" width="11.28515625" customWidth="1"/>
    <col min="14589" max="14589" width="13.42578125" bestFit="1" customWidth="1"/>
    <col min="14590" max="14590" width="9.5703125" customWidth="1"/>
    <col min="14591" max="14591" width="9.7109375" customWidth="1"/>
    <col min="14592" max="14592" width="8.85546875" bestFit="1" customWidth="1"/>
    <col min="14595" max="14595" width="7" customWidth="1"/>
    <col min="14596" max="14596" width="8.85546875" customWidth="1"/>
    <col min="14842" max="14842" width="13.42578125" bestFit="1" customWidth="1"/>
    <col min="14843" max="14843" width="9" customWidth="1"/>
    <col min="14844" max="14844" width="11.28515625" customWidth="1"/>
    <col min="14845" max="14845" width="13.42578125" bestFit="1" customWidth="1"/>
    <col min="14846" max="14846" width="9.5703125" customWidth="1"/>
    <col min="14847" max="14847" width="9.7109375" customWidth="1"/>
    <col min="14848" max="14848" width="8.85546875" bestFit="1" customWidth="1"/>
    <col min="14851" max="14851" width="7" customWidth="1"/>
    <col min="14852" max="14852" width="8.85546875" customWidth="1"/>
    <col min="15098" max="15098" width="13.42578125" bestFit="1" customWidth="1"/>
    <col min="15099" max="15099" width="9" customWidth="1"/>
    <col min="15100" max="15100" width="11.28515625" customWidth="1"/>
    <col min="15101" max="15101" width="13.42578125" bestFit="1" customWidth="1"/>
    <col min="15102" max="15102" width="9.5703125" customWidth="1"/>
    <col min="15103" max="15103" width="9.7109375" customWidth="1"/>
    <col min="15104" max="15104" width="8.85546875" bestFit="1" customWidth="1"/>
    <col min="15107" max="15107" width="7" customWidth="1"/>
    <col min="15108" max="15108" width="8.85546875" customWidth="1"/>
    <col min="15354" max="15354" width="13.42578125" bestFit="1" customWidth="1"/>
    <col min="15355" max="15355" width="9" customWidth="1"/>
    <col min="15356" max="15356" width="11.28515625" customWidth="1"/>
    <col min="15357" max="15357" width="13.42578125" bestFit="1" customWidth="1"/>
    <col min="15358" max="15358" width="9.5703125" customWidth="1"/>
    <col min="15359" max="15359" width="9.7109375" customWidth="1"/>
    <col min="15360" max="15360" width="8.85546875" bestFit="1" customWidth="1"/>
    <col min="15363" max="15363" width="7" customWidth="1"/>
    <col min="15364" max="15364" width="8.85546875" customWidth="1"/>
    <col min="15610" max="15610" width="13.42578125" bestFit="1" customWidth="1"/>
    <col min="15611" max="15611" width="9" customWidth="1"/>
    <col min="15612" max="15612" width="11.28515625" customWidth="1"/>
    <col min="15613" max="15613" width="13.42578125" bestFit="1" customWidth="1"/>
    <col min="15614" max="15614" width="9.5703125" customWidth="1"/>
    <col min="15615" max="15615" width="9.7109375" customWidth="1"/>
    <col min="15616" max="15616" width="8.85546875" bestFit="1" customWidth="1"/>
    <col min="15619" max="15619" width="7" customWidth="1"/>
    <col min="15620" max="15620" width="8.85546875" customWidth="1"/>
    <col min="15866" max="15866" width="13.42578125" bestFit="1" customWidth="1"/>
    <col min="15867" max="15867" width="9" customWidth="1"/>
    <col min="15868" max="15868" width="11.28515625" customWidth="1"/>
    <col min="15869" max="15869" width="13.42578125" bestFit="1" customWidth="1"/>
    <col min="15870" max="15870" width="9.5703125" customWidth="1"/>
    <col min="15871" max="15871" width="9.7109375" customWidth="1"/>
    <col min="15872" max="15872" width="8.85546875" bestFit="1" customWidth="1"/>
    <col min="15875" max="15875" width="7" customWidth="1"/>
    <col min="15876" max="15876" width="8.85546875" customWidth="1"/>
    <col min="16122" max="16122" width="13.42578125" bestFit="1" customWidth="1"/>
    <col min="16123" max="16123" width="9" customWidth="1"/>
    <col min="16124" max="16124" width="11.28515625" customWidth="1"/>
    <col min="16125" max="16125" width="13.42578125" bestFit="1" customWidth="1"/>
    <col min="16126" max="16126" width="9.5703125" customWidth="1"/>
    <col min="16127" max="16127" width="9.7109375" customWidth="1"/>
    <col min="16128" max="16128" width="8.85546875" bestFit="1" customWidth="1"/>
    <col min="16131" max="16131" width="7" customWidth="1"/>
    <col min="16132" max="16132" width="8.85546875" customWidth="1"/>
  </cols>
  <sheetData>
    <row r="1" spans="1:9" ht="27" thickBot="1">
      <c r="A1" s="40" t="s">
        <v>7</v>
      </c>
      <c r="B1" s="15" t="s">
        <v>0</v>
      </c>
      <c r="C1" s="15" t="s">
        <v>1</v>
      </c>
      <c r="D1" s="16" t="s">
        <v>2</v>
      </c>
      <c r="F1" s="1"/>
      <c r="H1" s="47" t="s">
        <v>0</v>
      </c>
      <c r="I1" s="48" t="s">
        <v>1</v>
      </c>
    </row>
    <row r="2" spans="1:9">
      <c r="A2" s="4" t="s">
        <v>3</v>
      </c>
      <c r="B2" s="5">
        <v>708.4</v>
      </c>
      <c r="C2" s="6">
        <v>2.1926922640000002</v>
      </c>
      <c r="D2" s="7">
        <f t="shared" ref="D2:D9" si="0">B2*C2</f>
        <v>1553.3031998176</v>
      </c>
      <c r="F2" s="2"/>
      <c r="H2" s="41">
        <v>750</v>
      </c>
      <c r="I2" s="42">
        <v>2.1080000000000001</v>
      </c>
    </row>
    <row r="3" spans="1:9">
      <c r="A3" s="8" t="s">
        <v>4</v>
      </c>
      <c r="B3" s="9">
        <v>154</v>
      </c>
      <c r="C3" s="10">
        <v>2.0449999999999999</v>
      </c>
      <c r="D3" s="11">
        <f t="shared" si="0"/>
        <v>314.93</v>
      </c>
      <c r="F3" s="2"/>
      <c r="H3" s="43">
        <v>930</v>
      </c>
      <c r="I3" s="44">
        <v>2.1080000000000001</v>
      </c>
    </row>
    <row r="4" spans="1:9">
      <c r="A4" s="4" t="s">
        <v>5</v>
      </c>
      <c r="B4" s="5">
        <v>0</v>
      </c>
      <c r="C4" s="6">
        <v>3</v>
      </c>
      <c r="D4" s="7">
        <f t="shared" si="0"/>
        <v>0</v>
      </c>
      <c r="F4" s="2"/>
      <c r="H4" s="41">
        <v>1107</v>
      </c>
      <c r="I4" s="42">
        <v>2.2349999999999999</v>
      </c>
    </row>
    <row r="5" spans="1:9">
      <c r="A5" s="19">
        <v>187</v>
      </c>
      <c r="B5" s="12">
        <f>(A5-5.4)*0.72</f>
        <v>130.75199999999998</v>
      </c>
      <c r="C5" s="13">
        <v>2.4129999999999998</v>
      </c>
      <c r="D5" s="14">
        <f t="shared" si="0"/>
        <v>315.50457599999993</v>
      </c>
      <c r="F5" s="2"/>
      <c r="H5" s="43">
        <v>1107</v>
      </c>
      <c r="I5" s="44">
        <v>2.3620000000000001</v>
      </c>
    </row>
    <row r="6" spans="1:9" ht="15.75" thickBot="1">
      <c r="A6" s="17" t="s">
        <v>6</v>
      </c>
      <c r="B6" s="5">
        <v>10</v>
      </c>
      <c r="C6" s="6">
        <v>3.6269999999999998</v>
      </c>
      <c r="D6" s="7">
        <f t="shared" si="0"/>
        <v>36.269999999999996</v>
      </c>
      <c r="F6" s="2"/>
      <c r="H6" s="45">
        <v>750</v>
      </c>
      <c r="I6" s="46">
        <v>2.3620000000000001</v>
      </c>
    </row>
    <row r="7" spans="1:9">
      <c r="A7" s="61">
        <v>3</v>
      </c>
      <c r="B7" s="21">
        <f>A7*0.72</f>
        <v>2.16</v>
      </c>
      <c r="C7" s="13">
        <v>2.4129999999999998</v>
      </c>
      <c r="D7" s="14">
        <f t="shared" si="0"/>
        <v>5.2120800000000003</v>
      </c>
      <c r="F7" s="2"/>
    </row>
    <row r="8" spans="1:9" ht="16.5" customHeight="1">
      <c r="A8" s="23">
        <v>60</v>
      </c>
      <c r="B8" s="5">
        <f>A8*0.72</f>
        <v>43.199999999999996</v>
      </c>
      <c r="C8" s="6">
        <v>2.4129999999999998</v>
      </c>
      <c r="D8" s="7">
        <f t="shared" si="0"/>
        <v>104.24159999999998</v>
      </c>
      <c r="F8" s="2"/>
    </row>
    <row r="9" spans="1:9" ht="15.75" thickBot="1">
      <c r="A9" s="62">
        <v>3</v>
      </c>
      <c r="B9" s="22">
        <f>A9*0.72</f>
        <v>2.16</v>
      </c>
      <c r="C9" s="20">
        <v>2.4129999999999998</v>
      </c>
      <c r="D9" s="18">
        <f t="shared" si="0"/>
        <v>5.2120800000000003</v>
      </c>
    </row>
    <row r="10" spans="1:9" ht="15.75" thickBot="1">
      <c r="A10" s="50" t="s">
        <v>14</v>
      </c>
      <c r="B10" s="51">
        <f>B2+B3+B4+B6</f>
        <v>872.4</v>
      </c>
      <c r="C10" s="49">
        <f t="shared" ref="C10" si="1">IF(B10&gt;0,D10/B10,0)</f>
        <v>2.1830618980027512</v>
      </c>
      <c r="D10" s="51">
        <f>D2+D3+D4+D6</f>
        <v>1904.5031998176</v>
      </c>
    </row>
    <row r="11" spans="1:9">
      <c r="A11" s="24" t="s">
        <v>10</v>
      </c>
      <c r="B11" s="36">
        <f>B2+B3+B4+B5+B6</f>
        <v>1003.1519999999999</v>
      </c>
      <c r="C11" s="25">
        <f t="shared" ref="C11:C14" si="2">IF(B11&gt;0,D11/B11,0)</f>
        <v>2.2130322980142592</v>
      </c>
      <c r="D11" s="37">
        <f>D2+D3+D4+D5+D6</f>
        <v>2220.0077758175998</v>
      </c>
    </row>
    <row r="12" spans="1:9">
      <c r="A12" s="26" t="s">
        <v>11</v>
      </c>
      <c r="B12" s="27">
        <f>B2+B3+B4+B5+B6-B7</f>
        <v>1000.992</v>
      </c>
      <c r="C12" s="28">
        <f t="shared" si="2"/>
        <v>2.2126007958281386</v>
      </c>
      <c r="D12" s="29">
        <f>D2+D3+D4+D5+D6-D7</f>
        <v>2214.7956958176001</v>
      </c>
    </row>
    <row r="13" spans="1:9">
      <c r="A13" s="30" t="s">
        <v>12</v>
      </c>
      <c r="B13" s="31">
        <f>B2+B3+B4+B5+B6-B7-B8</f>
        <v>957.79199999999992</v>
      </c>
      <c r="C13" s="32">
        <f t="shared" si="2"/>
        <v>2.2035620425077682</v>
      </c>
      <c r="D13" s="33">
        <f>D2+D3+D4+D5+D6-D7-D8</f>
        <v>2110.5540958176002</v>
      </c>
    </row>
    <row r="14" spans="1:9" ht="15.75" thickBot="1">
      <c r="A14" s="34" t="s">
        <v>13</v>
      </c>
      <c r="B14" s="38">
        <f>B2+B3+B4+B5+B6-B7-B8-B9</f>
        <v>955.63199999999995</v>
      </c>
      <c r="C14" s="35">
        <f t="shared" si="2"/>
        <v>2.2030886531819784</v>
      </c>
      <c r="D14" s="39">
        <f>D2+D3+D4+D5+D6-D7-D8-D9</f>
        <v>2105.3420158176004</v>
      </c>
    </row>
    <row r="17" spans="1:1">
      <c r="A17" s="3" t="s">
        <v>17</v>
      </c>
    </row>
    <row r="18" spans="1:1">
      <c r="A18" s="3" t="s">
        <v>15</v>
      </c>
    </row>
    <row r="19" spans="1:1">
      <c r="A19" s="3" t="s">
        <v>16</v>
      </c>
    </row>
  </sheetData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topLeftCell="A10" workbookViewId="0">
      <selection activeCell="B4" sqref="B4"/>
    </sheetView>
  </sheetViews>
  <sheetFormatPr baseColWidth="10" defaultRowHeight="15"/>
  <cols>
    <col min="1" max="1" width="17.140625" customWidth="1"/>
    <col min="2" max="2" width="9" customWidth="1"/>
    <col min="3" max="3" width="11.28515625" customWidth="1"/>
    <col min="4" max="4" width="13.42578125" bestFit="1" customWidth="1"/>
    <col min="5" max="5" width="8" customWidth="1"/>
    <col min="6" max="6" width="8" style="3" customWidth="1"/>
    <col min="7" max="7" width="8" customWidth="1"/>
    <col min="8" max="8" width="8.85546875" customWidth="1"/>
    <col min="250" max="250" width="13.42578125" bestFit="1" customWidth="1"/>
    <col min="251" max="251" width="9" customWidth="1"/>
    <col min="252" max="252" width="11.28515625" customWidth="1"/>
    <col min="253" max="253" width="13.42578125" bestFit="1" customWidth="1"/>
    <col min="254" max="254" width="9.5703125" customWidth="1"/>
    <col min="255" max="255" width="9.7109375" customWidth="1"/>
    <col min="256" max="256" width="8.85546875" bestFit="1" customWidth="1"/>
    <col min="259" max="259" width="7" customWidth="1"/>
    <col min="260" max="260" width="8.85546875" customWidth="1"/>
    <col min="506" max="506" width="13.42578125" bestFit="1" customWidth="1"/>
    <col min="507" max="507" width="9" customWidth="1"/>
    <col min="508" max="508" width="11.28515625" customWidth="1"/>
    <col min="509" max="509" width="13.42578125" bestFit="1" customWidth="1"/>
    <col min="510" max="510" width="9.5703125" customWidth="1"/>
    <col min="511" max="511" width="9.7109375" customWidth="1"/>
    <col min="512" max="512" width="8.85546875" bestFit="1" customWidth="1"/>
    <col min="515" max="515" width="7" customWidth="1"/>
    <col min="516" max="516" width="8.85546875" customWidth="1"/>
    <col min="762" max="762" width="13.42578125" bestFit="1" customWidth="1"/>
    <col min="763" max="763" width="9" customWidth="1"/>
    <col min="764" max="764" width="11.28515625" customWidth="1"/>
    <col min="765" max="765" width="13.42578125" bestFit="1" customWidth="1"/>
    <col min="766" max="766" width="9.5703125" customWidth="1"/>
    <col min="767" max="767" width="9.7109375" customWidth="1"/>
    <col min="768" max="768" width="8.85546875" bestFit="1" customWidth="1"/>
    <col min="771" max="771" width="7" customWidth="1"/>
    <col min="772" max="772" width="8.85546875" customWidth="1"/>
    <col min="1018" max="1018" width="13.42578125" bestFit="1" customWidth="1"/>
    <col min="1019" max="1019" width="9" customWidth="1"/>
    <col min="1020" max="1020" width="11.28515625" customWidth="1"/>
    <col min="1021" max="1021" width="13.42578125" bestFit="1" customWidth="1"/>
    <col min="1022" max="1022" width="9.5703125" customWidth="1"/>
    <col min="1023" max="1023" width="9.7109375" customWidth="1"/>
    <col min="1024" max="1024" width="8.85546875" bestFit="1" customWidth="1"/>
    <col min="1027" max="1027" width="7" customWidth="1"/>
    <col min="1028" max="1028" width="8.85546875" customWidth="1"/>
    <col min="1274" max="1274" width="13.42578125" bestFit="1" customWidth="1"/>
    <col min="1275" max="1275" width="9" customWidth="1"/>
    <col min="1276" max="1276" width="11.28515625" customWidth="1"/>
    <col min="1277" max="1277" width="13.42578125" bestFit="1" customWidth="1"/>
    <col min="1278" max="1278" width="9.5703125" customWidth="1"/>
    <col min="1279" max="1279" width="9.7109375" customWidth="1"/>
    <col min="1280" max="1280" width="8.85546875" bestFit="1" customWidth="1"/>
    <col min="1283" max="1283" width="7" customWidth="1"/>
    <col min="1284" max="1284" width="8.85546875" customWidth="1"/>
    <col min="1530" max="1530" width="13.42578125" bestFit="1" customWidth="1"/>
    <col min="1531" max="1531" width="9" customWidth="1"/>
    <col min="1532" max="1532" width="11.28515625" customWidth="1"/>
    <col min="1533" max="1533" width="13.42578125" bestFit="1" customWidth="1"/>
    <col min="1534" max="1534" width="9.5703125" customWidth="1"/>
    <col min="1535" max="1535" width="9.7109375" customWidth="1"/>
    <col min="1536" max="1536" width="8.85546875" bestFit="1" customWidth="1"/>
    <col min="1539" max="1539" width="7" customWidth="1"/>
    <col min="1540" max="1540" width="8.85546875" customWidth="1"/>
    <col min="1786" max="1786" width="13.42578125" bestFit="1" customWidth="1"/>
    <col min="1787" max="1787" width="9" customWidth="1"/>
    <col min="1788" max="1788" width="11.28515625" customWidth="1"/>
    <col min="1789" max="1789" width="13.42578125" bestFit="1" customWidth="1"/>
    <col min="1790" max="1790" width="9.5703125" customWidth="1"/>
    <col min="1791" max="1791" width="9.7109375" customWidth="1"/>
    <col min="1792" max="1792" width="8.85546875" bestFit="1" customWidth="1"/>
    <col min="1795" max="1795" width="7" customWidth="1"/>
    <col min="1796" max="1796" width="8.85546875" customWidth="1"/>
    <col min="2042" max="2042" width="13.42578125" bestFit="1" customWidth="1"/>
    <col min="2043" max="2043" width="9" customWidth="1"/>
    <col min="2044" max="2044" width="11.28515625" customWidth="1"/>
    <col min="2045" max="2045" width="13.42578125" bestFit="1" customWidth="1"/>
    <col min="2046" max="2046" width="9.5703125" customWidth="1"/>
    <col min="2047" max="2047" width="9.7109375" customWidth="1"/>
    <col min="2048" max="2048" width="8.85546875" bestFit="1" customWidth="1"/>
    <col min="2051" max="2051" width="7" customWidth="1"/>
    <col min="2052" max="2052" width="8.85546875" customWidth="1"/>
    <col min="2298" max="2298" width="13.42578125" bestFit="1" customWidth="1"/>
    <col min="2299" max="2299" width="9" customWidth="1"/>
    <col min="2300" max="2300" width="11.28515625" customWidth="1"/>
    <col min="2301" max="2301" width="13.42578125" bestFit="1" customWidth="1"/>
    <col min="2302" max="2302" width="9.5703125" customWidth="1"/>
    <col min="2303" max="2303" width="9.7109375" customWidth="1"/>
    <col min="2304" max="2304" width="8.85546875" bestFit="1" customWidth="1"/>
    <col min="2307" max="2307" width="7" customWidth="1"/>
    <col min="2308" max="2308" width="8.85546875" customWidth="1"/>
    <col min="2554" max="2554" width="13.42578125" bestFit="1" customWidth="1"/>
    <col min="2555" max="2555" width="9" customWidth="1"/>
    <col min="2556" max="2556" width="11.28515625" customWidth="1"/>
    <col min="2557" max="2557" width="13.42578125" bestFit="1" customWidth="1"/>
    <col min="2558" max="2558" width="9.5703125" customWidth="1"/>
    <col min="2559" max="2559" width="9.7109375" customWidth="1"/>
    <col min="2560" max="2560" width="8.85546875" bestFit="1" customWidth="1"/>
    <col min="2563" max="2563" width="7" customWidth="1"/>
    <col min="2564" max="2564" width="8.85546875" customWidth="1"/>
    <col min="2810" max="2810" width="13.42578125" bestFit="1" customWidth="1"/>
    <col min="2811" max="2811" width="9" customWidth="1"/>
    <col min="2812" max="2812" width="11.28515625" customWidth="1"/>
    <col min="2813" max="2813" width="13.42578125" bestFit="1" customWidth="1"/>
    <col min="2814" max="2814" width="9.5703125" customWidth="1"/>
    <col min="2815" max="2815" width="9.7109375" customWidth="1"/>
    <col min="2816" max="2816" width="8.85546875" bestFit="1" customWidth="1"/>
    <col min="2819" max="2819" width="7" customWidth="1"/>
    <col min="2820" max="2820" width="8.85546875" customWidth="1"/>
    <col min="3066" max="3066" width="13.42578125" bestFit="1" customWidth="1"/>
    <col min="3067" max="3067" width="9" customWidth="1"/>
    <col min="3068" max="3068" width="11.28515625" customWidth="1"/>
    <col min="3069" max="3069" width="13.42578125" bestFit="1" customWidth="1"/>
    <col min="3070" max="3070" width="9.5703125" customWidth="1"/>
    <col min="3071" max="3071" width="9.7109375" customWidth="1"/>
    <col min="3072" max="3072" width="8.85546875" bestFit="1" customWidth="1"/>
    <col min="3075" max="3075" width="7" customWidth="1"/>
    <col min="3076" max="3076" width="8.85546875" customWidth="1"/>
    <col min="3322" max="3322" width="13.42578125" bestFit="1" customWidth="1"/>
    <col min="3323" max="3323" width="9" customWidth="1"/>
    <col min="3324" max="3324" width="11.28515625" customWidth="1"/>
    <col min="3325" max="3325" width="13.42578125" bestFit="1" customWidth="1"/>
    <col min="3326" max="3326" width="9.5703125" customWidth="1"/>
    <col min="3327" max="3327" width="9.7109375" customWidth="1"/>
    <col min="3328" max="3328" width="8.85546875" bestFit="1" customWidth="1"/>
    <col min="3331" max="3331" width="7" customWidth="1"/>
    <col min="3332" max="3332" width="8.85546875" customWidth="1"/>
    <col min="3578" max="3578" width="13.42578125" bestFit="1" customWidth="1"/>
    <col min="3579" max="3579" width="9" customWidth="1"/>
    <col min="3580" max="3580" width="11.28515625" customWidth="1"/>
    <col min="3581" max="3581" width="13.42578125" bestFit="1" customWidth="1"/>
    <col min="3582" max="3582" width="9.5703125" customWidth="1"/>
    <col min="3583" max="3583" width="9.7109375" customWidth="1"/>
    <col min="3584" max="3584" width="8.85546875" bestFit="1" customWidth="1"/>
    <col min="3587" max="3587" width="7" customWidth="1"/>
    <col min="3588" max="3588" width="8.85546875" customWidth="1"/>
    <col min="3834" max="3834" width="13.42578125" bestFit="1" customWidth="1"/>
    <col min="3835" max="3835" width="9" customWidth="1"/>
    <col min="3836" max="3836" width="11.28515625" customWidth="1"/>
    <col min="3837" max="3837" width="13.42578125" bestFit="1" customWidth="1"/>
    <col min="3838" max="3838" width="9.5703125" customWidth="1"/>
    <col min="3839" max="3839" width="9.7109375" customWidth="1"/>
    <col min="3840" max="3840" width="8.85546875" bestFit="1" customWidth="1"/>
    <col min="3843" max="3843" width="7" customWidth="1"/>
    <col min="3844" max="3844" width="8.85546875" customWidth="1"/>
    <col min="4090" max="4090" width="13.42578125" bestFit="1" customWidth="1"/>
    <col min="4091" max="4091" width="9" customWidth="1"/>
    <col min="4092" max="4092" width="11.28515625" customWidth="1"/>
    <col min="4093" max="4093" width="13.42578125" bestFit="1" customWidth="1"/>
    <col min="4094" max="4094" width="9.5703125" customWidth="1"/>
    <col min="4095" max="4095" width="9.7109375" customWidth="1"/>
    <col min="4096" max="4096" width="8.85546875" bestFit="1" customWidth="1"/>
    <col min="4099" max="4099" width="7" customWidth="1"/>
    <col min="4100" max="4100" width="8.85546875" customWidth="1"/>
    <col min="4346" max="4346" width="13.42578125" bestFit="1" customWidth="1"/>
    <col min="4347" max="4347" width="9" customWidth="1"/>
    <col min="4348" max="4348" width="11.28515625" customWidth="1"/>
    <col min="4349" max="4349" width="13.42578125" bestFit="1" customWidth="1"/>
    <col min="4350" max="4350" width="9.5703125" customWidth="1"/>
    <col min="4351" max="4351" width="9.7109375" customWidth="1"/>
    <col min="4352" max="4352" width="8.85546875" bestFit="1" customWidth="1"/>
    <col min="4355" max="4355" width="7" customWidth="1"/>
    <col min="4356" max="4356" width="8.85546875" customWidth="1"/>
    <col min="4602" max="4602" width="13.42578125" bestFit="1" customWidth="1"/>
    <col min="4603" max="4603" width="9" customWidth="1"/>
    <col min="4604" max="4604" width="11.28515625" customWidth="1"/>
    <col min="4605" max="4605" width="13.42578125" bestFit="1" customWidth="1"/>
    <col min="4606" max="4606" width="9.5703125" customWidth="1"/>
    <col min="4607" max="4607" width="9.7109375" customWidth="1"/>
    <col min="4608" max="4608" width="8.85546875" bestFit="1" customWidth="1"/>
    <col min="4611" max="4611" width="7" customWidth="1"/>
    <col min="4612" max="4612" width="8.85546875" customWidth="1"/>
    <col min="4858" max="4858" width="13.42578125" bestFit="1" customWidth="1"/>
    <col min="4859" max="4859" width="9" customWidth="1"/>
    <col min="4860" max="4860" width="11.28515625" customWidth="1"/>
    <col min="4861" max="4861" width="13.42578125" bestFit="1" customWidth="1"/>
    <col min="4862" max="4862" width="9.5703125" customWidth="1"/>
    <col min="4863" max="4863" width="9.7109375" customWidth="1"/>
    <col min="4864" max="4864" width="8.85546875" bestFit="1" customWidth="1"/>
    <col min="4867" max="4867" width="7" customWidth="1"/>
    <col min="4868" max="4868" width="8.85546875" customWidth="1"/>
    <col min="5114" max="5114" width="13.42578125" bestFit="1" customWidth="1"/>
    <col min="5115" max="5115" width="9" customWidth="1"/>
    <col min="5116" max="5116" width="11.28515625" customWidth="1"/>
    <col min="5117" max="5117" width="13.42578125" bestFit="1" customWidth="1"/>
    <col min="5118" max="5118" width="9.5703125" customWidth="1"/>
    <col min="5119" max="5119" width="9.7109375" customWidth="1"/>
    <col min="5120" max="5120" width="8.85546875" bestFit="1" customWidth="1"/>
    <col min="5123" max="5123" width="7" customWidth="1"/>
    <col min="5124" max="5124" width="8.85546875" customWidth="1"/>
    <col min="5370" max="5370" width="13.42578125" bestFit="1" customWidth="1"/>
    <col min="5371" max="5371" width="9" customWidth="1"/>
    <col min="5372" max="5372" width="11.28515625" customWidth="1"/>
    <col min="5373" max="5373" width="13.42578125" bestFit="1" customWidth="1"/>
    <col min="5374" max="5374" width="9.5703125" customWidth="1"/>
    <col min="5375" max="5375" width="9.7109375" customWidth="1"/>
    <col min="5376" max="5376" width="8.85546875" bestFit="1" customWidth="1"/>
    <col min="5379" max="5379" width="7" customWidth="1"/>
    <col min="5380" max="5380" width="8.85546875" customWidth="1"/>
    <col min="5626" max="5626" width="13.42578125" bestFit="1" customWidth="1"/>
    <col min="5627" max="5627" width="9" customWidth="1"/>
    <col min="5628" max="5628" width="11.28515625" customWidth="1"/>
    <col min="5629" max="5629" width="13.42578125" bestFit="1" customWidth="1"/>
    <col min="5630" max="5630" width="9.5703125" customWidth="1"/>
    <col min="5631" max="5631" width="9.7109375" customWidth="1"/>
    <col min="5632" max="5632" width="8.85546875" bestFit="1" customWidth="1"/>
    <col min="5635" max="5635" width="7" customWidth="1"/>
    <col min="5636" max="5636" width="8.85546875" customWidth="1"/>
    <col min="5882" max="5882" width="13.42578125" bestFit="1" customWidth="1"/>
    <col min="5883" max="5883" width="9" customWidth="1"/>
    <col min="5884" max="5884" width="11.28515625" customWidth="1"/>
    <col min="5885" max="5885" width="13.42578125" bestFit="1" customWidth="1"/>
    <col min="5886" max="5886" width="9.5703125" customWidth="1"/>
    <col min="5887" max="5887" width="9.7109375" customWidth="1"/>
    <col min="5888" max="5888" width="8.85546875" bestFit="1" customWidth="1"/>
    <col min="5891" max="5891" width="7" customWidth="1"/>
    <col min="5892" max="5892" width="8.85546875" customWidth="1"/>
    <col min="6138" max="6138" width="13.42578125" bestFit="1" customWidth="1"/>
    <col min="6139" max="6139" width="9" customWidth="1"/>
    <col min="6140" max="6140" width="11.28515625" customWidth="1"/>
    <col min="6141" max="6141" width="13.42578125" bestFit="1" customWidth="1"/>
    <col min="6142" max="6142" width="9.5703125" customWidth="1"/>
    <col min="6143" max="6143" width="9.7109375" customWidth="1"/>
    <col min="6144" max="6144" width="8.85546875" bestFit="1" customWidth="1"/>
    <col min="6147" max="6147" width="7" customWidth="1"/>
    <col min="6148" max="6148" width="8.85546875" customWidth="1"/>
    <col min="6394" max="6394" width="13.42578125" bestFit="1" customWidth="1"/>
    <col min="6395" max="6395" width="9" customWidth="1"/>
    <col min="6396" max="6396" width="11.28515625" customWidth="1"/>
    <col min="6397" max="6397" width="13.42578125" bestFit="1" customWidth="1"/>
    <col min="6398" max="6398" width="9.5703125" customWidth="1"/>
    <col min="6399" max="6399" width="9.7109375" customWidth="1"/>
    <col min="6400" max="6400" width="8.85546875" bestFit="1" customWidth="1"/>
    <col min="6403" max="6403" width="7" customWidth="1"/>
    <col min="6404" max="6404" width="8.85546875" customWidth="1"/>
    <col min="6650" max="6650" width="13.42578125" bestFit="1" customWidth="1"/>
    <col min="6651" max="6651" width="9" customWidth="1"/>
    <col min="6652" max="6652" width="11.28515625" customWidth="1"/>
    <col min="6653" max="6653" width="13.42578125" bestFit="1" customWidth="1"/>
    <col min="6654" max="6654" width="9.5703125" customWidth="1"/>
    <col min="6655" max="6655" width="9.7109375" customWidth="1"/>
    <col min="6656" max="6656" width="8.85546875" bestFit="1" customWidth="1"/>
    <col min="6659" max="6659" width="7" customWidth="1"/>
    <col min="6660" max="6660" width="8.85546875" customWidth="1"/>
    <col min="6906" max="6906" width="13.42578125" bestFit="1" customWidth="1"/>
    <col min="6907" max="6907" width="9" customWidth="1"/>
    <col min="6908" max="6908" width="11.28515625" customWidth="1"/>
    <col min="6909" max="6909" width="13.42578125" bestFit="1" customWidth="1"/>
    <col min="6910" max="6910" width="9.5703125" customWidth="1"/>
    <col min="6911" max="6911" width="9.7109375" customWidth="1"/>
    <col min="6912" max="6912" width="8.85546875" bestFit="1" customWidth="1"/>
    <col min="6915" max="6915" width="7" customWidth="1"/>
    <col min="6916" max="6916" width="8.85546875" customWidth="1"/>
    <col min="7162" max="7162" width="13.42578125" bestFit="1" customWidth="1"/>
    <col min="7163" max="7163" width="9" customWidth="1"/>
    <col min="7164" max="7164" width="11.28515625" customWidth="1"/>
    <col min="7165" max="7165" width="13.42578125" bestFit="1" customWidth="1"/>
    <col min="7166" max="7166" width="9.5703125" customWidth="1"/>
    <col min="7167" max="7167" width="9.7109375" customWidth="1"/>
    <col min="7168" max="7168" width="8.85546875" bestFit="1" customWidth="1"/>
    <col min="7171" max="7171" width="7" customWidth="1"/>
    <col min="7172" max="7172" width="8.85546875" customWidth="1"/>
    <col min="7418" max="7418" width="13.42578125" bestFit="1" customWidth="1"/>
    <col min="7419" max="7419" width="9" customWidth="1"/>
    <col min="7420" max="7420" width="11.28515625" customWidth="1"/>
    <col min="7421" max="7421" width="13.42578125" bestFit="1" customWidth="1"/>
    <col min="7422" max="7422" width="9.5703125" customWidth="1"/>
    <col min="7423" max="7423" width="9.7109375" customWidth="1"/>
    <col min="7424" max="7424" width="8.85546875" bestFit="1" customWidth="1"/>
    <col min="7427" max="7427" width="7" customWidth="1"/>
    <col min="7428" max="7428" width="8.85546875" customWidth="1"/>
    <col min="7674" max="7674" width="13.42578125" bestFit="1" customWidth="1"/>
    <col min="7675" max="7675" width="9" customWidth="1"/>
    <col min="7676" max="7676" width="11.28515625" customWidth="1"/>
    <col min="7677" max="7677" width="13.42578125" bestFit="1" customWidth="1"/>
    <col min="7678" max="7678" width="9.5703125" customWidth="1"/>
    <col min="7679" max="7679" width="9.7109375" customWidth="1"/>
    <col min="7680" max="7680" width="8.85546875" bestFit="1" customWidth="1"/>
    <col min="7683" max="7683" width="7" customWidth="1"/>
    <col min="7684" max="7684" width="8.85546875" customWidth="1"/>
    <col min="7930" max="7930" width="13.42578125" bestFit="1" customWidth="1"/>
    <col min="7931" max="7931" width="9" customWidth="1"/>
    <col min="7932" max="7932" width="11.28515625" customWidth="1"/>
    <col min="7933" max="7933" width="13.42578125" bestFit="1" customWidth="1"/>
    <col min="7934" max="7934" width="9.5703125" customWidth="1"/>
    <col min="7935" max="7935" width="9.7109375" customWidth="1"/>
    <col min="7936" max="7936" width="8.85546875" bestFit="1" customWidth="1"/>
    <col min="7939" max="7939" width="7" customWidth="1"/>
    <col min="7940" max="7940" width="8.85546875" customWidth="1"/>
    <col min="8186" max="8186" width="13.42578125" bestFit="1" customWidth="1"/>
    <col min="8187" max="8187" width="9" customWidth="1"/>
    <col min="8188" max="8188" width="11.28515625" customWidth="1"/>
    <col min="8189" max="8189" width="13.42578125" bestFit="1" customWidth="1"/>
    <col min="8190" max="8190" width="9.5703125" customWidth="1"/>
    <col min="8191" max="8191" width="9.7109375" customWidth="1"/>
    <col min="8192" max="8192" width="8.85546875" bestFit="1" customWidth="1"/>
    <col min="8195" max="8195" width="7" customWidth="1"/>
    <col min="8196" max="8196" width="8.85546875" customWidth="1"/>
    <col min="8442" max="8442" width="13.42578125" bestFit="1" customWidth="1"/>
    <col min="8443" max="8443" width="9" customWidth="1"/>
    <col min="8444" max="8444" width="11.28515625" customWidth="1"/>
    <col min="8445" max="8445" width="13.42578125" bestFit="1" customWidth="1"/>
    <col min="8446" max="8446" width="9.5703125" customWidth="1"/>
    <col min="8447" max="8447" width="9.7109375" customWidth="1"/>
    <col min="8448" max="8448" width="8.85546875" bestFit="1" customWidth="1"/>
    <col min="8451" max="8451" width="7" customWidth="1"/>
    <col min="8452" max="8452" width="8.85546875" customWidth="1"/>
    <col min="8698" max="8698" width="13.42578125" bestFit="1" customWidth="1"/>
    <col min="8699" max="8699" width="9" customWidth="1"/>
    <col min="8700" max="8700" width="11.28515625" customWidth="1"/>
    <col min="8701" max="8701" width="13.42578125" bestFit="1" customWidth="1"/>
    <col min="8702" max="8702" width="9.5703125" customWidth="1"/>
    <col min="8703" max="8703" width="9.7109375" customWidth="1"/>
    <col min="8704" max="8704" width="8.85546875" bestFit="1" customWidth="1"/>
    <col min="8707" max="8707" width="7" customWidth="1"/>
    <col min="8708" max="8708" width="8.85546875" customWidth="1"/>
    <col min="8954" max="8954" width="13.42578125" bestFit="1" customWidth="1"/>
    <col min="8955" max="8955" width="9" customWidth="1"/>
    <col min="8956" max="8956" width="11.28515625" customWidth="1"/>
    <col min="8957" max="8957" width="13.42578125" bestFit="1" customWidth="1"/>
    <col min="8958" max="8958" width="9.5703125" customWidth="1"/>
    <col min="8959" max="8959" width="9.7109375" customWidth="1"/>
    <col min="8960" max="8960" width="8.85546875" bestFit="1" customWidth="1"/>
    <col min="8963" max="8963" width="7" customWidth="1"/>
    <col min="8964" max="8964" width="8.85546875" customWidth="1"/>
    <col min="9210" max="9210" width="13.42578125" bestFit="1" customWidth="1"/>
    <col min="9211" max="9211" width="9" customWidth="1"/>
    <col min="9212" max="9212" width="11.28515625" customWidth="1"/>
    <col min="9213" max="9213" width="13.42578125" bestFit="1" customWidth="1"/>
    <col min="9214" max="9214" width="9.5703125" customWidth="1"/>
    <col min="9215" max="9215" width="9.7109375" customWidth="1"/>
    <col min="9216" max="9216" width="8.85546875" bestFit="1" customWidth="1"/>
    <col min="9219" max="9219" width="7" customWidth="1"/>
    <col min="9220" max="9220" width="8.85546875" customWidth="1"/>
    <col min="9466" max="9466" width="13.42578125" bestFit="1" customWidth="1"/>
    <col min="9467" max="9467" width="9" customWidth="1"/>
    <col min="9468" max="9468" width="11.28515625" customWidth="1"/>
    <col min="9469" max="9469" width="13.42578125" bestFit="1" customWidth="1"/>
    <col min="9470" max="9470" width="9.5703125" customWidth="1"/>
    <col min="9471" max="9471" width="9.7109375" customWidth="1"/>
    <col min="9472" max="9472" width="8.85546875" bestFit="1" customWidth="1"/>
    <col min="9475" max="9475" width="7" customWidth="1"/>
    <col min="9476" max="9476" width="8.85546875" customWidth="1"/>
    <col min="9722" max="9722" width="13.42578125" bestFit="1" customWidth="1"/>
    <col min="9723" max="9723" width="9" customWidth="1"/>
    <col min="9724" max="9724" width="11.28515625" customWidth="1"/>
    <col min="9725" max="9725" width="13.42578125" bestFit="1" customWidth="1"/>
    <col min="9726" max="9726" width="9.5703125" customWidth="1"/>
    <col min="9727" max="9727" width="9.7109375" customWidth="1"/>
    <col min="9728" max="9728" width="8.85546875" bestFit="1" customWidth="1"/>
    <col min="9731" max="9731" width="7" customWidth="1"/>
    <col min="9732" max="9732" width="8.85546875" customWidth="1"/>
    <col min="9978" max="9978" width="13.42578125" bestFit="1" customWidth="1"/>
    <col min="9979" max="9979" width="9" customWidth="1"/>
    <col min="9980" max="9980" width="11.28515625" customWidth="1"/>
    <col min="9981" max="9981" width="13.42578125" bestFit="1" customWidth="1"/>
    <col min="9982" max="9982" width="9.5703125" customWidth="1"/>
    <col min="9983" max="9983" width="9.7109375" customWidth="1"/>
    <col min="9984" max="9984" width="8.85546875" bestFit="1" customWidth="1"/>
    <col min="9987" max="9987" width="7" customWidth="1"/>
    <col min="9988" max="9988" width="8.85546875" customWidth="1"/>
    <col min="10234" max="10234" width="13.42578125" bestFit="1" customWidth="1"/>
    <col min="10235" max="10235" width="9" customWidth="1"/>
    <col min="10236" max="10236" width="11.28515625" customWidth="1"/>
    <col min="10237" max="10237" width="13.42578125" bestFit="1" customWidth="1"/>
    <col min="10238" max="10238" width="9.5703125" customWidth="1"/>
    <col min="10239" max="10239" width="9.7109375" customWidth="1"/>
    <col min="10240" max="10240" width="8.85546875" bestFit="1" customWidth="1"/>
    <col min="10243" max="10243" width="7" customWidth="1"/>
    <col min="10244" max="10244" width="8.85546875" customWidth="1"/>
    <col min="10490" max="10490" width="13.42578125" bestFit="1" customWidth="1"/>
    <col min="10491" max="10491" width="9" customWidth="1"/>
    <col min="10492" max="10492" width="11.28515625" customWidth="1"/>
    <col min="10493" max="10493" width="13.42578125" bestFit="1" customWidth="1"/>
    <col min="10494" max="10494" width="9.5703125" customWidth="1"/>
    <col min="10495" max="10495" width="9.7109375" customWidth="1"/>
    <col min="10496" max="10496" width="8.85546875" bestFit="1" customWidth="1"/>
    <col min="10499" max="10499" width="7" customWidth="1"/>
    <col min="10500" max="10500" width="8.85546875" customWidth="1"/>
    <col min="10746" max="10746" width="13.42578125" bestFit="1" customWidth="1"/>
    <col min="10747" max="10747" width="9" customWidth="1"/>
    <col min="10748" max="10748" width="11.28515625" customWidth="1"/>
    <col min="10749" max="10749" width="13.42578125" bestFit="1" customWidth="1"/>
    <col min="10750" max="10750" width="9.5703125" customWidth="1"/>
    <col min="10751" max="10751" width="9.7109375" customWidth="1"/>
    <col min="10752" max="10752" width="8.85546875" bestFit="1" customWidth="1"/>
    <col min="10755" max="10755" width="7" customWidth="1"/>
    <col min="10756" max="10756" width="8.85546875" customWidth="1"/>
    <col min="11002" max="11002" width="13.42578125" bestFit="1" customWidth="1"/>
    <col min="11003" max="11003" width="9" customWidth="1"/>
    <col min="11004" max="11004" width="11.28515625" customWidth="1"/>
    <col min="11005" max="11005" width="13.42578125" bestFit="1" customWidth="1"/>
    <col min="11006" max="11006" width="9.5703125" customWidth="1"/>
    <col min="11007" max="11007" width="9.7109375" customWidth="1"/>
    <col min="11008" max="11008" width="8.85546875" bestFit="1" customWidth="1"/>
    <col min="11011" max="11011" width="7" customWidth="1"/>
    <col min="11012" max="11012" width="8.85546875" customWidth="1"/>
    <col min="11258" max="11258" width="13.42578125" bestFit="1" customWidth="1"/>
    <col min="11259" max="11259" width="9" customWidth="1"/>
    <col min="11260" max="11260" width="11.28515625" customWidth="1"/>
    <col min="11261" max="11261" width="13.42578125" bestFit="1" customWidth="1"/>
    <col min="11262" max="11262" width="9.5703125" customWidth="1"/>
    <col min="11263" max="11263" width="9.7109375" customWidth="1"/>
    <col min="11264" max="11264" width="8.85546875" bestFit="1" customWidth="1"/>
    <col min="11267" max="11267" width="7" customWidth="1"/>
    <col min="11268" max="11268" width="8.85546875" customWidth="1"/>
    <col min="11514" max="11514" width="13.42578125" bestFit="1" customWidth="1"/>
    <col min="11515" max="11515" width="9" customWidth="1"/>
    <col min="11516" max="11516" width="11.28515625" customWidth="1"/>
    <col min="11517" max="11517" width="13.42578125" bestFit="1" customWidth="1"/>
    <col min="11518" max="11518" width="9.5703125" customWidth="1"/>
    <col min="11519" max="11519" width="9.7109375" customWidth="1"/>
    <col min="11520" max="11520" width="8.85546875" bestFit="1" customWidth="1"/>
    <col min="11523" max="11523" width="7" customWidth="1"/>
    <col min="11524" max="11524" width="8.85546875" customWidth="1"/>
    <col min="11770" max="11770" width="13.42578125" bestFit="1" customWidth="1"/>
    <col min="11771" max="11771" width="9" customWidth="1"/>
    <col min="11772" max="11772" width="11.28515625" customWidth="1"/>
    <col min="11773" max="11773" width="13.42578125" bestFit="1" customWidth="1"/>
    <col min="11774" max="11774" width="9.5703125" customWidth="1"/>
    <col min="11775" max="11775" width="9.7109375" customWidth="1"/>
    <col min="11776" max="11776" width="8.85546875" bestFit="1" customWidth="1"/>
    <col min="11779" max="11779" width="7" customWidth="1"/>
    <col min="11780" max="11780" width="8.85546875" customWidth="1"/>
    <col min="12026" max="12026" width="13.42578125" bestFit="1" customWidth="1"/>
    <col min="12027" max="12027" width="9" customWidth="1"/>
    <col min="12028" max="12028" width="11.28515625" customWidth="1"/>
    <col min="12029" max="12029" width="13.42578125" bestFit="1" customWidth="1"/>
    <col min="12030" max="12030" width="9.5703125" customWidth="1"/>
    <col min="12031" max="12031" width="9.7109375" customWidth="1"/>
    <col min="12032" max="12032" width="8.85546875" bestFit="1" customWidth="1"/>
    <col min="12035" max="12035" width="7" customWidth="1"/>
    <col min="12036" max="12036" width="8.85546875" customWidth="1"/>
    <col min="12282" max="12282" width="13.42578125" bestFit="1" customWidth="1"/>
    <col min="12283" max="12283" width="9" customWidth="1"/>
    <col min="12284" max="12284" width="11.28515625" customWidth="1"/>
    <col min="12285" max="12285" width="13.42578125" bestFit="1" customWidth="1"/>
    <col min="12286" max="12286" width="9.5703125" customWidth="1"/>
    <col min="12287" max="12287" width="9.7109375" customWidth="1"/>
    <col min="12288" max="12288" width="8.85546875" bestFit="1" customWidth="1"/>
    <col min="12291" max="12291" width="7" customWidth="1"/>
    <col min="12292" max="12292" width="8.85546875" customWidth="1"/>
    <col min="12538" max="12538" width="13.42578125" bestFit="1" customWidth="1"/>
    <col min="12539" max="12539" width="9" customWidth="1"/>
    <col min="12540" max="12540" width="11.28515625" customWidth="1"/>
    <col min="12541" max="12541" width="13.42578125" bestFit="1" customWidth="1"/>
    <col min="12542" max="12542" width="9.5703125" customWidth="1"/>
    <col min="12543" max="12543" width="9.7109375" customWidth="1"/>
    <col min="12544" max="12544" width="8.85546875" bestFit="1" customWidth="1"/>
    <col min="12547" max="12547" width="7" customWidth="1"/>
    <col min="12548" max="12548" width="8.85546875" customWidth="1"/>
    <col min="12794" max="12794" width="13.42578125" bestFit="1" customWidth="1"/>
    <col min="12795" max="12795" width="9" customWidth="1"/>
    <col min="12796" max="12796" width="11.28515625" customWidth="1"/>
    <col min="12797" max="12797" width="13.42578125" bestFit="1" customWidth="1"/>
    <col min="12798" max="12798" width="9.5703125" customWidth="1"/>
    <col min="12799" max="12799" width="9.7109375" customWidth="1"/>
    <col min="12800" max="12800" width="8.85546875" bestFit="1" customWidth="1"/>
    <col min="12803" max="12803" width="7" customWidth="1"/>
    <col min="12804" max="12804" width="8.85546875" customWidth="1"/>
    <col min="13050" max="13050" width="13.42578125" bestFit="1" customWidth="1"/>
    <col min="13051" max="13051" width="9" customWidth="1"/>
    <col min="13052" max="13052" width="11.28515625" customWidth="1"/>
    <col min="13053" max="13053" width="13.42578125" bestFit="1" customWidth="1"/>
    <col min="13054" max="13054" width="9.5703125" customWidth="1"/>
    <col min="13055" max="13055" width="9.7109375" customWidth="1"/>
    <col min="13056" max="13056" width="8.85546875" bestFit="1" customWidth="1"/>
    <col min="13059" max="13059" width="7" customWidth="1"/>
    <col min="13060" max="13060" width="8.85546875" customWidth="1"/>
    <col min="13306" max="13306" width="13.42578125" bestFit="1" customWidth="1"/>
    <col min="13307" max="13307" width="9" customWidth="1"/>
    <col min="13308" max="13308" width="11.28515625" customWidth="1"/>
    <col min="13309" max="13309" width="13.42578125" bestFit="1" customWidth="1"/>
    <col min="13310" max="13310" width="9.5703125" customWidth="1"/>
    <col min="13311" max="13311" width="9.7109375" customWidth="1"/>
    <col min="13312" max="13312" width="8.85546875" bestFit="1" customWidth="1"/>
    <col min="13315" max="13315" width="7" customWidth="1"/>
    <col min="13316" max="13316" width="8.85546875" customWidth="1"/>
    <col min="13562" max="13562" width="13.42578125" bestFit="1" customWidth="1"/>
    <col min="13563" max="13563" width="9" customWidth="1"/>
    <col min="13564" max="13564" width="11.28515625" customWidth="1"/>
    <col min="13565" max="13565" width="13.42578125" bestFit="1" customWidth="1"/>
    <col min="13566" max="13566" width="9.5703125" customWidth="1"/>
    <col min="13567" max="13567" width="9.7109375" customWidth="1"/>
    <col min="13568" max="13568" width="8.85546875" bestFit="1" customWidth="1"/>
    <col min="13571" max="13571" width="7" customWidth="1"/>
    <col min="13572" max="13572" width="8.85546875" customWidth="1"/>
    <col min="13818" max="13818" width="13.42578125" bestFit="1" customWidth="1"/>
    <col min="13819" max="13819" width="9" customWidth="1"/>
    <col min="13820" max="13820" width="11.28515625" customWidth="1"/>
    <col min="13821" max="13821" width="13.42578125" bestFit="1" customWidth="1"/>
    <col min="13822" max="13822" width="9.5703125" customWidth="1"/>
    <col min="13823" max="13823" width="9.7109375" customWidth="1"/>
    <col min="13824" max="13824" width="8.85546875" bestFit="1" customWidth="1"/>
    <col min="13827" max="13827" width="7" customWidth="1"/>
    <col min="13828" max="13828" width="8.85546875" customWidth="1"/>
    <col min="14074" max="14074" width="13.42578125" bestFit="1" customWidth="1"/>
    <col min="14075" max="14075" width="9" customWidth="1"/>
    <col min="14076" max="14076" width="11.28515625" customWidth="1"/>
    <col min="14077" max="14077" width="13.42578125" bestFit="1" customWidth="1"/>
    <col min="14078" max="14078" width="9.5703125" customWidth="1"/>
    <col min="14079" max="14079" width="9.7109375" customWidth="1"/>
    <col min="14080" max="14080" width="8.85546875" bestFit="1" customWidth="1"/>
    <col min="14083" max="14083" width="7" customWidth="1"/>
    <col min="14084" max="14084" width="8.85546875" customWidth="1"/>
    <col min="14330" max="14330" width="13.42578125" bestFit="1" customWidth="1"/>
    <col min="14331" max="14331" width="9" customWidth="1"/>
    <col min="14332" max="14332" width="11.28515625" customWidth="1"/>
    <col min="14333" max="14333" width="13.42578125" bestFit="1" customWidth="1"/>
    <col min="14334" max="14334" width="9.5703125" customWidth="1"/>
    <col min="14335" max="14335" width="9.7109375" customWidth="1"/>
    <col min="14336" max="14336" width="8.85546875" bestFit="1" customWidth="1"/>
    <col min="14339" max="14339" width="7" customWidth="1"/>
    <col min="14340" max="14340" width="8.85546875" customWidth="1"/>
    <col min="14586" max="14586" width="13.42578125" bestFit="1" customWidth="1"/>
    <col min="14587" max="14587" width="9" customWidth="1"/>
    <col min="14588" max="14588" width="11.28515625" customWidth="1"/>
    <col min="14589" max="14589" width="13.42578125" bestFit="1" customWidth="1"/>
    <col min="14590" max="14590" width="9.5703125" customWidth="1"/>
    <col min="14591" max="14591" width="9.7109375" customWidth="1"/>
    <col min="14592" max="14592" width="8.85546875" bestFit="1" customWidth="1"/>
    <col min="14595" max="14595" width="7" customWidth="1"/>
    <col min="14596" max="14596" width="8.85546875" customWidth="1"/>
    <col min="14842" max="14842" width="13.42578125" bestFit="1" customWidth="1"/>
    <col min="14843" max="14843" width="9" customWidth="1"/>
    <col min="14844" max="14844" width="11.28515625" customWidth="1"/>
    <col min="14845" max="14845" width="13.42578125" bestFit="1" customWidth="1"/>
    <col min="14846" max="14846" width="9.5703125" customWidth="1"/>
    <col min="14847" max="14847" width="9.7109375" customWidth="1"/>
    <col min="14848" max="14848" width="8.85546875" bestFit="1" customWidth="1"/>
    <col min="14851" max="14851" width="7" customWidth="1"/>
    <col min="14852" max="14852" width="8.85546875" customWidth="1"/>
    <col min="15098" max="15098" width="13.42578125" bestFit="1" customWidth="1"/>
    <col min="15099" max="15099" width="9" customWidth="1"/>
    <col min="15100" max="15100" width="11.28515625" customWidth="1"/>
    <col min="15101" max="15101" width="13.42578125" bestFit="1" customWidth="1"/>
    <col min="15102" max="15102" width="9.5703125" customWidth="1"/>
    <col min="15103" max="15103" width="9.7109375" customWidth="1"/>
    <col min="15104" max="15104" width="8.85546875" bestFit="1" customWidth="1"/>
    <col min="15107" max="15107" width="7" customWidth="1"/>
    <col min="15108" max="15108" width="8.85546875" customWidth="1"/>
    <col min="15354" max="15354" width="13.42578125" bestFit="1" customWidth="1"/>
    <col min="15355" max="15355" width="9" customWidth="1"/>
    <col min="15356" max="15356" width="11.28515625" customWidth="1"/>
    <col min="15357" max="15357" width="13.42578125" bestFit="1" customWidth="1"/>
    <col min="15358" max="15358" width="9.5703125" customWidth="1"/>
    <col min="15359" max="15359" width="9.7109375" customWidth="1"/>
    <col min="15360" max="15360" width="8.85546875" bestFit="1" customWidth="1"/>
    <col min="15363" max="15363" width="7" customWidth="1"/>
    <col min="15364" max="15364" width="8.85546875" customWidth="1"/>
    <col min="15610" max="15610" width="13.42578125" bestFit="1" customWidth="1"/>
    <col min="15611" max="15611" width="9" customWidth="1"/>
    <col min="15612" max="15612" width="11.28515625" customWidth="1"/>
    <col min="15613" max="15613" width="13.42578125" bestFit="1" customWidth="1"/>
    <col min="15614" max="15614" width="9.5703125" customWidth="1"/>
    <col min="15615" max="15615" width="9.7109375" customWidth="1"/>
    <col min="15616" max="15616" width="8.85546875" bestFit="1" customWidth="1"/>
    <col min="15619" max="15619" width="7" customWidth="1"/>
    <col min="15620" max="15620" width="8.85546875" customWidth="1"/>
    <col min="15866" max="15866" width="13.42578125" bestFit="1" customWidth="1"/>
    <col min="15867" max="15867" width="9" customWidth="1"/>
    <col min="15868" max="15868" width="11.28515625" customWidth="1"/>
    <col min="15869" max="15869" width="13.42578125" bestFit="1" customWidth="1"/>
    <col min="15870" max="15870" width="9.5703125" customWidth="1"/>
    <col min="15871" max="15871" width="9.7109375" customWidth="1"/>
    <col min="15872" max="15872" width="8.85546875" bestFit="1" customWidth="1"/>
    <col min="15875" max="15875" width="7" customWidth="1"/>
    <col min="15876" max="15876" width="8.85546875" customWidth="1"/>
    <col min="16122" max="16122" width="13.42578125" bestFit="1" customWidth="1"/>
    <col min="16123" max="16123" width="9" customWidth="1"/>
    <col min="16124" max="16124" width="11.28515625" customWidth="1"/>
    <col min="16125" max="16125" width="13.42578125" bestFit="1" customWidth="1"/>
    <col min="16126" max="16126" width="9.5703125" customWidth="1"/>
    <col min="16127" max="16127" width="9.7109375" customWidth="1"/>
    <col min="16128" max="16128" width="8.85546875" bestFit="1" customWidth="1"/>
    <col min="16131" max="16131" width="7" customWidth="1"/>
    <col min="16132" max="16132" width="8.85546875" customWidth="1"/>
  </cols>
  <sheetData>
    <row r="1" spans="1:9" ht="27" thickBot="1">
      <c r="A1" s="40" t="s">
        <v>9</v>
      </c>
      <c r="B1" s="15" t="s">
        <v>0</v>
      </c>
      <c r="C1" s="15" t="s">
        <v>1</v>
      </c>
      <c r="D1" s="16" t="s">
        <v>2</v>
      </c>
      <c r="F1" s="1"/>
      <c r="H1" s="47" t="s">
        <v>0</v>
      </c>
      <c r="I1" s="48" t="s">
        <v>1</v>
      </c>
    </row>
    <row r="2" spans="1:9">
      <c r="A2" s="4" t="s">
        <v>3</v>
      </c>
      <c r="B2" s="5">
        <v>370</v>
      </c>
      <c r="C2" s="6">
        <v>0.25600000000000001</v>
      </c>
      <c r="D2" s="7">
        <f t="shared" ref="D2:D8" si="0">B2*C2</f>
        <v>94.72</v>
      </c>
      <c r="F2" s="2"/>
      <c r="H2" s="41">
        <v>420</v>
      </c>
      <c r="I2" s="42">
        <v>0.22900000000000001</v>
      </c>
    </row>
    <row r="3" spans="1:9">
      <c r="A3" s="8" t="s">
        <v>4</v>
      </c>
      <c r="B3" s="9">
        <v>154</v>
      </c>
      <c r="C3" s="10">
        <v>0.6</v>
      </c>
      <c r="D3" s="11">
        <f t="shared" si="0"/>
        <v>92.399999999999991</v>
      </c>
      <c r="F3" s="2"/>
      <c r="H3" s="43">
        <v>450</v>
      </c>
      <c r="I3" s="44">
        <v>0.22900000000000001</v>
      </c>
    </row>
    <row r="4" spans="1:9">
      <c r="A4" s="52">
        <v>70</v>
      </c>
      <c r="B4" s="5">
        <f>(A4-3.4)*0.72</f>
        <v>47.951999999999991</v>
      </c>
      <c r="C4" s="6">
        <v>0.25700000000000001</v>
      </c>
      <c r="D4" s="7">
        <f t="shared" si="0"/>
        <v>12.323663999999997</v>
      </c>
      <c r="F4" s="2"/>
      <c r="H4" s="41">
        <v>582</v>
      </c>
      <c r="I4" s="42">
        <v>0.30499999999999999</v>
      </c>
    </row>
    <row r="5" spans="1:9">
      <c r="A5" s="53" t="s">
        <v>6</v>
      </c>
      <c r="B5" s="21">
        <v>10</v>
      </c>
      <c r="C5" s="54">
        <v>1.125</v>
      </c>
      <c r="D5" s="55">
        <f t="shared" si="0"/>
        <v>11.25</v>
      </c>
      <c r="F5" s="2"/>
      <c r="H5" s="43">
        <v>582</v>
      </c>
      <c r="I5" s="44">
        <v>0.39400000000000002</v>
      </c>
    </row>
    <row r="6" spans="1:9" ht="15.75" thickBot="1">
      <c r="A6" s="59">
        <v>1.5</v>
      </c>
      <c r="B6" s="5">
        <f>A6*0.72</f>
        <v>1.08</v>
      </c>
      <c r="C6" s="6">
        <v>0.25700000000000001</v>
      </c>
      <c r="D6" s="7">
        <f t="shared" si="0"/>
        <v>0.27756000000000003</v>
      </c>
      <c r="F6" s="2"/>
      <c r="H6" s="45">
        <v>420</v>
      </c>
      <c r="I6" s="46">
        <v>0.39400000000000002</v>
      </c>
    </row>
    <row r="7" spans="1:9">
      <c r="A7" s="56">
        <v>60</v>
      </c>
      <c r="B7" s="21">
        <f>A7*0.72</f>
        <v>43.199999999999996</v>
      </c>
      <c r="C7" s="54">
        <v>0.25700000000000001</v>
      </c>
      <c r="D7" s="55">
        <f t="shared" si="0"/>
        <v>11.102399999999999</v>
      </c>
      <c r="F7" s="2"/>
    </row>
    <row r="8" spans="1:9" ht="16.5" customHeight="1" thickBot="1">
      <c r="A8" s="60">
        <v>1.5</v>
      </c>
      <c r="B8" s="57">
        <f>A8*0.72</f>
        <v>1.08</v>
      </c>
      <c r="C8" s="6">
        <v>0.25700000000000001</v>
      </c>
      <c r="D8" s="58">
        <f t="shared" si="0"/>
        <v>0.27756000000000003</v>
      </c>
      <c r="F8" s="2"/>
    </row>
    <row r="9" spans="1:9" ht="15.75" thickBot="1">
      <c r="A9" s="50" t="s">
        <v>14</v>
      </c>
      <c r="B9" s="51">
        <f>B2+B3+B5</f>
        <v>534</v>
      </c>
      <c r="C9" s="49">
        <f t="shared" ref="C9:C13" si="1">IF(B9&gt;0,D9/B9,0)</f>
        <v>0.37147940074906366</v>
      </c>
      <c r="D9" s="51">
        <f>D2+D3+D5</f>
        <v>198.37</v>
      </c>
    </row>
    <row r="10" spans="1:9">
      <c r="A10" s="24" t="s">
        <v>10</v>
      </c>
      <c r="B10" s="36">
        <f>B2+B3+B4+B5</f>
        <v>581.952</v>
      </c>
      <c r="C10" s="25">
        <f t="shared" si="1"/>
        <v>0.31969361046959199</v>
      </c>
      <c r="D10" s="37">
        <f>D2+D3-D4+D5</f>
        <v>186.046336</v>
      </c>
    </row>
    <row r="11" spans="1:9">
      <c r="A11" s="26" t="s">
        <v>11</v>
      </c>
      <c r="B11" s="27">
        <f>B2+B3+B4+B5-B6</f>
        <v>580.87199999999996</v>
      </c>
      <c r="C11" s="28">
        <f t="shared" si="1"/>
        <v>0.32076584170006472</v>
      </c>
      <c r="D11" s="29">
        <f>D2+D3-D4+D5+D6</f>
        <v>186.32389599999999</v>
      </c>
    </row>
    <row r="12" spans="1:9">
      <c r="A12" s="30" t="s">
        <v>12</v>
      </c>
      <c r="B12" s="31">
        <f>B2+B3+B4+B5-B6-B7</f>
        <v>537.67199999999991</v>
      </c>
      <c r="C12" s="32">
        <f t="shared" si="1"/>
        <v>0.36718723682840099</v>
      </c>
      <c r="D12" s="33">
        <f>D2+D3-D4+D5+D6+D7</f>
        <v>197.42629599999998</v>
      </c>
    </row>
    <row r="13" spans="1:9" ht="15.75" thickBot="1">
      <c r="A13" s="34" t="s">
        <v>13</v>
      </c>
      <c r="B13" s="38">
        <f>B2+B3+B4+B5-B6-B7-B8</f>
        <v>536.59199999999987</v>
      </c>
      <c r="C13" s="35">
        <f t="shared" si="1"/>
        <v>0.36844353997077856</v>
      </c>
      <c r="D13" s="39">
        <f>D2+D3-D4+D5+D6+D7+D8</f>
        <v>197.70385599999997</v>
      </c>
    </row>
    <row r="16" spans="1:9">
      <c r="A16" s="3" t="s">
        <v>17</v>
      </c>
    </row>
    <row r="17" spans="1:1">
      <c r="A17" s="3" t="s">
        <v>15</v>
      </c>
    </row>
    <row r="18" spans="1:1">
      <c r="A18" s="3" t="s">
        <v>16</v>
      </c>
    </row>
    <row r="19" spans="1:1">
      <c r="A19" s="3" t="s">
        <v>18</v>
      </c>
    </row>
  </sheetData>
  <pageMargins left="0.39370078740157483" right="0.39370078740157483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F-GPBB</vt:lpstr>
      <vt:lpstr>F-GUPP</vt:lpstr>
      <vt:lpstr>F-GURQ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2018-01-09T22:47:48Z</dcterms:modified>
</cp:coreProperties>
</file>